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8"/>
  </bookViews>
  <sheets>
    <sheet name="М-Ж_4_ж" sheetId="1" r:id="rId1"/>
    <sheet name="М-Ж_4_м" sheetId="2" r:id="rId2"/>
    <sheet name="М-Ж_К5_м" sheetId="3" r:id="rId3"/>
    <sheet name="М-Ж_К5_ж" sheetId="4" r:id="rId4"/>
    <sheet name="М-Ж_К2_5_ж" sheetId="5" r:id="rId5"/>
    <sheet name="М-Ж_К2_5_м" sheetId="6" r:id="rId6"/>
    <sheet name="М-Ж_К4_5_ж" sheetId="7" r:id="rId7"/>
    <sheet name="М-Ж_К4_5_м" sheetId="8" r:id="rId8"/>
    <sheet name="ком зачет" sheetId="9" r:id="rId9"/>
  </sheets>
  <externalReferences>
    <externalReference r:id="rId12"/>
    <externalReference r:id="rId13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 localSheetId="0">'М-Ж_4_ж'!$B$8:$W$938</definedName>
    <definedName name="DataProtokol3" localSheetId="1">'М-Ж_4_м'!$B$8:$Z$943</definedName>
    <definedName name="DataProtokol3">#REF!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0">'М-Ж_4_ж'!$1:$7</definedName>
    <definedName name="_xlnm.Print_Titles" localSheetId="1">'М-Ж_4_м'!$1:$7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<sst xmlns="http://schemas.openxmlformats.org/spreadsheetml/2006/main" count="814" uniqueCount="238">
  <si>
    <t>№ п/п</t>
  </si>
  <si>
    <t>Номер группы</t>
  </si>
  <si>
    <t>Группа</t>
  </si>
  <si>
    <t>Состав группы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</si>
  <si>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</si>
  <si>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</si>
  <si>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</si>
  <si>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</si>
  <si>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1 Скоростной спуск</t>
  </si>
  <si>
    <t>Этап 2 Самостраховка</t>
  </si>
  <si>
    <t>Этап 3 Обнос</t>
  </si>
  <si>
    <t>Этап 4 Страховка с воды</t>
  </si>
  <si>
    <t>Этап 5 Проводка судов</t>
  </si>
  <si>
    <t>Этап (блок) 10</t>
  </si>
  <si>
    <t>Время прохождения дистанции</t>
  </si>
  <si>
    <t>кол-во снятий</t>
  </si>
  <si>
    <t>Сумма штрафных баллов  на этапах</t>
  </si>
  <si>
    <t>Штрафное время на этапах</t>
  </si>
  <si>
    <t>Штрафное время</t>
  </si>
  <si>
    <t>Место</t>
  </si>
  <si>
    <t>% от результата победителя</t>
  </si>
  <si>
    <t>Выполненный норматив</t>
  </si>
  <si>
    <t>Квалификационный ранг дистанции:</t>
  </si>
  <si>
    <t>Министерство спорта Российской Федерации 
Федерация спортивного туризма России
Департамент физической культуры и спорта Приморского края
КОО «Приморская Федерация спортивного туризма»</t>
  </si>
  <si>
    <t>Всероссийские соревнования по спортивному туризму на водных дистанциях</t>
  </si>
  <si>
    <t>Сборная Приморского края-1</t>
  </si>
  <si>
    <t>Малащенков Дмитрий(КМС), Гуменюк Дмитрий(КМС), Боровик Николай(КМС), Курносов Вячеслав(I), Мищенко Денис(I), Марченко Виталий(КМС), Хотулев Константин (КМС)</t>
  </si>
  <si>
    <t>Приморский край</t>
  </si>
  <si>
    <t/>
  </si>
  <si>
    <t>Сборная Хабаровского края-1</t>
  </si>
  <si>
    <t>Попугаев Дмитрий(КМС), Безкопыльный Андрей(КМС), Гапиенко Максим(КМС), Семенчуков Николай(КМС), Матюшков Максим(КМС), Зайцев Максим(КМС), Александров Дмитрий(КМС)</t>
  </si>
  <si>
    <t>Хабаровский край</t>
  </si>
  <si>
    <t>Сборная Хабаровского края-2</t>
  </si>
  <si>
    <t>Гусевская Екатерина(I), Кошкина Кристина(КМС), Орел Анастасия(КМС), Кандалова Инара(КМС), Иванченко Екатерина(КМС)</t>
  </si>
  <si>
    <t>Сборная Хабаровского края-3</t>
  </si>
  <si>
    <t>Стафик Роман (КМС), Непогодин Михаил(МС), Даниленко Алексей(КМС), Петров Игорь(КМС), Нищимных Дмитрий(КМС), Поплёнкин Александр(I), Гнетов Павел(КМС)</t>
  </si>
  <si>
    <t>Сборная Приморского края-2</t>
  </si>
  <si>
    <t>Козырева Екатерина (КМС), Панченко Ольга(КМС), Чулкова Полина(КМС), Лалетина Анастасия(II), Казорина Екатерина(I)</t>
  </si>
  <si>
    <t>Сборная Амурской области</t>
  </si>
  <si>
    <t>Амурская область</t>
  </si>
  <si>
    <t>Главный судья_________________________ /О.Л.Жигарев, ССВК, г. Новосибирск/</t>
  </si>
  <si>
    <t>Главный секретарь _____________________ /О.В.Молокова, ССВК, г. Екатеринбург/</t>
  </si>
  <si>
    <t>Секретарь _____________________ /О.В.Молокова, ССВК, г. Екатеринбург/</t>
  </si>
  <si>
    <t>Время опубликования:</t>
  </si>
  <si>
    <t>не подсчитывался</t>
  </si>
  <si>
    <t>Разряды не присваиваются, т.к. в соответствии с положением о ЕВСК (пункт 24) на дистанции принимало участие менее 10 участников (связок, групп).</t>
  </si>
  <si>
    <t>Очки в командный зачет</t>
  </si>
  <si>
    <t>Время прохождения дистанции с учетом штрафа</t>
  </si>
  <si>
    <t>Этап 1 Скоростной спуск (11 ворота)</t>
  </si>
  <si>
    <t>Этап 1 Скоростной спуск (12 ворота)</t>
  </si>
  <si>
    <t>Этап 1 Скоростной спуск (13 ворота)</t>
  </si>
  <si>
    <t>Этап 1 Скоростной спуск (14 ворота)</t>
  </si>
  <si>
    <t>Этап 2 Самостраховка (16 ворота)</t>
  </si>
  <si>
    <t>Этап 2 Самостраховка (19 ворота)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</si>
  <si>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очки)</t>
    </r>
  </si>
  <si>
    <t>Тернейский район Приморского края р. Кема (пор. Горелый)</t>
  </si>
  <si>
    <t>Разряды не присваиваются, т.к. в соответствии с положением о ЕВСК (пункт 24) на дистанции принимало участие менее 6 участников (связок, групп).</t>
  </si>
  <si>
    <t>6 мая 2019 г.</t>
  </si>
  <si>
    <t>07 мая 2019 г.</t>
  </si>
  <si>
    <t>Тернейский район Приморского края на участке реки Кема (п. Горелый)</t>
  </si>
  <si>
    <t>Протокол соревнований
в дисциплине: "дистанция - водная - каяк" 5 класса, код ВРВС 0840151811Я
ЖЕНЩИНЫ</t>
  </si>
  <si>
    <t>Номер участника</t>
  </si>
  <si>
    <t>Участник</t>
  </si>
  <si>
    <t>Год</t>
  </si>
  <si>
    <t>Разряд</t>
  </si>
  <si>
    <t>Делегация</t>
  </si>
  <si>
    <t>Штрафные очки на воротах</t>
  </si>
  <si>
    <t>старт</t>
  </si>
  <si>
    <t>финиш</t>
  </si>
  <si>
    <t>штрафное время</t>
  </si>
  <si>
    <t>Результат попыток</t>
  </si>
  <si>
    <t>1</t>
  </si>
  <si>
    <t>13</t>
  </si>
  <si>
    <t>Кандалова Инара</t>
  </si>
  <si>
    <t>КМС</t>
  </si>
  <si>
    <t>Сборная Хабаровского края</t>
  </si>
  <si>
    <t>2</t>
  </si>
  <si>
    <t>14</t>
  </si>
  <si>
    <t>Иванченко Екатерина</t>
  </si>
  <si>
    <t>н/с</t>
  </si>
  <si>
    <t>3</t>
  </si>
  <si>
    <t>11</t>
  </si>
  <si>
    <t>Гусевская Екатерина</t>
  </si>
  <si>
    <t>I</t>
  </si>
  <si>
    <t>4</t>
  </si>
  <si>
    <t>12</t>
  </si>
  <si>
    <t>Кошкина Кристина</t>
  </si>
  <si>
    <t>Протокол соревнований
в дисциплине: "дистанция - водная - каяк" 5 класса, код ВРВС 0840151811Я
МУЖЧИНЫ</t>
  </si>
  <si>
    <t>16</t>
  </si>
  <si>
    <t>Петров Игорь</t>
  </si>
  <si>
    <t>15</t>
  </si>
  <si>
    <t>Даниленко Алексей</t>
  </si>
  <si>
    <t>10</t>
  </si>
  <si>
    <t>Безкопыльный Андрей</t>
  </si>
  <si>
    <t>17</t>
  </si>
  <si>
    <t>Поплёнкин Александр</t>
  </si>
  <si>
    <t>5</t>
  </si>
  <si>
    <t>18</t>
  </si>
  <si>
    <t>Хименко Виталий</t>
  </si>
  <si>
    <t>6</t>
  </si>
  <si>
    <t>22</t>
  </si>
  <si>
    <t>Малащенков Дмитрий</t>
  </si>
  <si>
    <t>Сборная Приморского края</t>
  </si>
  <si>
    <t>7</t>
  </si>
  <si>
    <t>111</t>
  </si>
  <si>
    <t>Курносов Вячеслав</t>
  </si>
  <si>
    <t>8</t>
  </si>
  <si>
    <t>24</t>
  </si>
  <si>
    <t>Мищенко Денис</t>
  </si>
  <si>
    <t>-</t>
  </si>
  <si>
    <t>9</t>
  </si>
  <si>
    <t>23</t>
  </si>
  <si>
    <t>Гуменюк Дмитрий</t>
  </si>
  <si>
    <t>31</t>
  </si>
  <si>
    <t>Масалов Александр</t>
  </si>
  <si>
    <t>Сборная Республики Саха (Якутия)</t>
  </si>
  <si>
    <t>Республика Саха</t>
  </si>
  <si>
    <t>08 мая 2019 г.</t>
  </si>
  <si>
    <t xml:space="preserve">Протокол соревнований
в дисциплине: "дистанция - водная - катамаран 2" 5 класса, код ВРВС 0840181811Я
</t>
  </si>
  <si>
    <t>ЖЕНЩИНЫ</t>
  </si>
  <si>
    <t>Номер связки</t>
  </si>
  <si>
    <t>Состав связки</t>
  </si>
  <si>
    <t>12.1_12.2</t>
  </si>
  <si>
    <t>Кошкина Кристина(КМС),
Орел Анастасия(КМС)</t>
  </si>
  <si>
    <t>11.1_11.2</t>
  </si>
  <si>
    <t>Гусевская Екатерина(I),
Киселева Дарья(КМС)</t>
  </si>
  <si>
    <t>107.1_107.2</t>
  </si>
  <si>
    <t>Козырева Екатерина (КМС),
Панченко Ольга(КМС)</t>
  </si>
  <si>
    <t>н/ф</t>
  </si>
  <si>
    <t>14.1_14.2</t>
  </si>
  <si>
    <t>Кандалова Инара(КМС),
Иванченко Екатерина(КМС)</t>
  </si>
  <si>
    <t>144.1_144.2</t>
  </si>
  <si>
    <t>Чулкова Полина(КМС),
Казорина Екатерина(I)</t>
  </si>
  <si>
    <t>Разряды не присваиваются, т.к. число успешно финишировавших участников недостаточно для подсчета квалификационного ранга дистанции.</t>
  </si>
  <si>
    <t>Всероссийские соревнования  по спортивному туризму на водных дистанциях</t>
  </si>
  <si>
    <t xml:space="preserve">Протокол соревнований
в дисциплине: "дистанция - водная - катамаран 2"5 класса, код ВРВС 0840181811Я
</t>
  </si>
  <si>
    <t>МУЖЧИНЫ</t>
  </si>
  <si>
    <t>Ранг</t>
  </si>
  <si>
    <t>15.1_15.2</t>
  </si>
  <si>
    <t>Даниленко Алексей(КМС),
Петров Игорь(КМС)</t>
  </si>
  <si>
    <t>МС</t>
  </si>
  <si>
    <t>17.1_17.2</t>
  </si>
  <si>
    <t>Поплёнкин Александр(I),
Непогодин Михаил(МС)</t>
  </si>
  <si>
    <t>10.1_10.2</t>
  </si>
  <si>
    <t>Попугаев Дмитрий(КМС),
Безкопыльный Андрей(КМС)</t>
  </si>
  <si>
    <t>111.2_111.1</t>
  </si>
  <si>
    <t>Марченко Виталий(КМС),
Курносов Вячеслав(I)</t>
  </si>
  <si>
    <t>23.1_23.2</t>
  </si>
  <si>
    <t>Малащенков Дмитрий(КМС),
Боровик Николай(КМС)</t>
  </si>
  <si>
    <t>24.1_24.2</t>
  </si>
  <si>
    <t>Мищенко Денис(I),
Хотулев Константин (КМС)</t>
  </si>
  <si>
    <t>18.1_18.2</t>
  </si>
  <si>
    <t>Гапиенко Максим(КМС),
Семенчуков Николай(КМС)</t>
  </si>
  <si>
    <t>16.1_16.2</t>
  </si>
  <si>
    <t>Гнетов Павел(КМС),
Нищимных Дмитрий(КМС)</t>
  </si>
  <si>
    <t>31.1_31.1</t>
  </si>
  <si>
    <t>Лёдов Игорь (I),
Масалов Александр(I)</t>
  </si>
  <si>
    <t>32.1_32.2</t>
  </si>
  <si>
    <t>Габрилевич Константин(I),
Кузнецов Николай(I)</t>
  </si>
  <si>
    <t>30.1_30.2</t>
  </si>
  <si>
    <t>Себеченко Александр(I),
Глушков Денис (I)</t>
  </si>
  <si>
    <t>Сборная Забайкальского края</t>
  </si>
  <si>
    <t>Забайкальский край</t>
  </si>
  <si>
    <t>Протокол соревнований
в дисциплине: "дистанция - водная - катамаран 4" 5 класса, код ВРВС 0840201811Я
ЖЕНЩИНЫ</t>
  </si>
  <si>
    <t>Кошкина Кристина(КМС), Орел Анастасия(КМС), Кандалова Инара(КМС), Иванченко Екатерина(КМС)</t>
  </si>
  <si>
    <t>Сборная Приморского края-3</t>
  </si>
  <si>
    <t>Козырева Екатерина (КМС), Панченко Ольга(КМС), Чулкова Полина(КМС), Лалетина Анастасия(II)</t>
  </si>
  <si>
    <t>сн</t>
  </si>
  <si>
    <t>Протокол соревнований
в дисциплине: "дистанция - водная - катамаран 4" 5 класса, код ВРВС 0840201811Я
МУЖЧИНЫ</t>
  </si>
  <si>
    <t>Сборная Хабаровского края-4</t>
  </si>
  <si>
    <t>Даниленко Алексей(КМС), Петров Игорь(КМС), Нищимных Дмитрий(КМС), Непогодин Михаил(МС)</t>
  </si>
  <si>
    <t>Краев Тимофей(КМС), Курносов Вячеслав(I), Мищенко Денис(I), Хотулев Константин (КМС)</t>
  </si>
  <si>
    <t>Гуменюк Дмитрий(КМС), Марченко Виталий(КМС), Малащенков Дмитрий(КМС), Боровик Николай(КМС)</t>
  </si>
  <si>
    <t>Матюшков Максим(КМС), Попугаев Дмитрий(КМС), Безкопыльный Андрей(КМС), Гапиенко Максим(КМС)</t>
  </si>
  <si>
    <t>Стафик Роман (КМС), Хименко Виталий(КМС), Гнетов Павел(КМС), Поплёнкин Александр(I)</t>
  </si>
  <si>
    <t>МИНИСТЕРСТВО СПОРТА РОССИЙСКОЙ ФЕДЕРАЦИИ
ООО "ФЕДЕРАЦИЯ СПОРТИВНОГО ТУРИЗМА РОССИИ"
ДЕПАРТАМЕНТ ПО ФИЗИЧЕСКОЙ КУЛЬТУРЕ ПРИМОРСКОГО КРАЯ
КОО "ПРИМОРСКАЯ ФЕДЕРАЦИЯ СПОРТИВНОГО ТУРИЗМА"</t>
  </si>
  <si>
    <t>Всероссийские соревнования по спортивному туризму на водных дистанциях
(дисциплина: дистанции - водные)
Код вида спорта - 0840005411Я</t>
  </si>
  <si>
    <t>Приморский край, Тернейский р-н, река Кема</t>
  </si>
  <si>
    <t>Протокол соревнований</t>
  </si>
  <si>
    <t>командный зачет среди регионов Российской Федерации</t>
  </si>
  <si>
    <t>Сборная команда, регион</t>
  </si>
  <si>
    <t>Участники</t>
  </si>
  <si>
    <t>Результат в дисциплинах и видах программы</t>
  </si>
  <si>
    <t>Итоговая сумма баллов</t>
  </si>
  <si>
    <t xml:space="preserve">Место </t>
  </si>
  <si>
    <t>КАЯК (ж)</t>
  </si>
  <si>
    <t>КАЯК М</t>
  </si>
  <si>
    <t>К АТ- 2 (ж)</t>
  </si>
  <si>
    <t>КАТ - 2 (м)</t>
  </si>
  <si>
    <t>Б - 2 (ж)</t>
  </si>
  <si>
    <t>Б - 2 (м)</t>
  </si>
  <si>
    <t>КАТ - 4 (ж)</t>
  </si>
  <si>
    <t>КАТ - 4 (м)</t>
  </si>
  <si>
    <t>место</t>
  </si>
  <si>
    <t>баллы</t>
  </si>
  <si>
    <t>СборнаяХабаровского края</t>
  </si>
  <si>
    <t>СборнаяРеспублики Саха (Якутия)</t>
  </si>
  <si>
    <t>Главный судья____________________________ /О.Л. Жигарев, ССВК, г. Новосибирск/</t>
  </si>
  <si>
    <t>Гл. секретарь ____________________________ /О.В. Молокова, ССВК, г.Екатеринбург/</t>
  </si>
  <si>
    <t>Ворота №1</t>
  </si>
  <si>
    <t>Ворота №2</t>
  </si>
  <si>
    <t>Ворота №3</t>
  </si>
  <si>
    <t>Ворота №4</t>
  </si>
  <si>
    <t>Ворота №5</t>
  </si>
  <si>
    <t>Ворота №6</t>
  </si>
  <si>
    <t>Ворота №7</t>
  </si>
  <si>
    <t>Ворота №8</t>
  </si>
  <si>
    <t>Ворота №9</t>
  </si>
  <si>
    <t>Ворота №10</t>
  </si>
  <si>
    <t>Ворота №11</t>
  </si>
  <si>
    <t>Ворота №12</t>
  </si>
  <si>
    <t>Ворота №13</t>
  </si>
  <si>
    <t>Ворота №14</t>
  </si>
  <si>
    <t>Ворота №15</t>
  </si>
  <si>
    <t>Ворота №16</t>
  </si>
  <si>
    <t>Ворота №17</t>
  </si>
  <si>
    <t>Ворота №18</t>
  </si>
  <si>
    <t>Ворота №19</t>
  </si>
  <si>
    <t>Ворота №20</t>
  </si>
  <si>
    <t>Ворота №21</t>
  </si>
  <si>
    <t>Сорокин Евгений(II), Рязанцев Артем(II), Клименко Анастасия(II), Меланин Никита (1), Сорокин Александр (II), Сорокин Сергей (II), Вакуленко Евгений (II)</t>
  </si>
  <si>
    <t>Протокол соревнований
в дисциплине: "дистанция - водная - командная гонка" 4 класса, код ВРВС 0840201811Я
МУЖЧИНЫ</t>
  </si>
  <si>
    <t>2.8</t>
  </si>
  <si>
    <t xml:space="preserve">Козырева Екатерина </t>
  </si>
  <si>
    <t>2.9</t>
  </si>
  <si>
    <t>Панченко Ольга</t>
  </si>
  <si>
    <t>2.10</t>
  </si>
  <si>
    <t>Чулкова Полина</t>
  </si>
  <si>
    <t>2.12</t>
  </si>
  <si>
    <t>Казорина Екатерина</t>
  </si>
  <si>
    <t>II</t>
  </si>
  <si>
    <t>III</t>
  </si>
  <si>
    <t>Лёдов Игорь (I), Масалов Александр(I), Габрилевич Константин(I), Кузнецов Николай(I)</t>
  </si>
  <si>
    <t>05-09 мая 2019 года</t>
  </si>
  <si>
    <t>ВРЕМЯ</t>
  </si>
  <si>
    <t>Командная гонка (м)</t>
  </si>
  <si>
    <t>Командная гонка (ж)</t>
  </si>
  <si>
    <r>
      <t>Протокол соревнований
в дисциплине: "дистанция - водная -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командная гонка" 4 класса, код ВРВС 0840201811Я
ЖЕНЩИНЫ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</si>
</sst>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h:m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41"/>
      <name val="Arial"/>
      <family val="2"/>
    </font>
    <font>
      <sz val="10"/>
      <name val="Arial Cyr"/>
      <family val="0"/>
    </font>
    <font>
      <b/>
      <sz val="11"/>
      <color indexed="41"/>
      <name val="Arial"/>
      <family val="2"/>
    </font>
    <font>
      <b/>
      <sz val="10"/>
      <color indexed="41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 Cyr"/>
      <family val="2"/>
    </font>
    <font>
      <b/>
      <sz val="14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sz val="10"/>
      <color indexed="18"/>
      <name val="Arial Cyr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8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6">
    <xf numFmtId="0" fontId="0" fillId="0" borderId="0" xfId="0" applyFont="1" applyAlignment="1">
      <alignment/>
    </xf>
    <xf numFmtId="0" fontId="3" fillId="0" borderId="0" xfId="54" applyNumberFormat="1" applyFont="1" applyFill="1" applyAlignment="1">
      <alignment horizontal="center"/>
      <protection/>
    </xf>
    <xf numFmtId="172" fontId="3" fillId="0" borderId="0" xfId="54" applyNumberFormat="1" applyFont="1" applyFill="1">
      <alignment/>
      <protection/>
    </xf>
    <xf numFmtId="0" fontId="5" fillId="0" borderId="0" xfId="54" applyFont="1" applyFill="1" applyAlignment="1">
      <alignment horizontal="left"/>
      <protection/>
    </xf>
    <xf numFmtId="0" fontId="3" fillId="0" borderId="0" xfId="54" applyNumberFormat="1" applyFont="1" applyFill="1">
      <alignment/>
      <protection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 applyAlignment="1">
      <alignment horizontal="left"/>
      <protection/>
    </xf>
    <xf numFmtId="45" fontId="6" fillId="0" borderId="0" xfId="54" applyNumberFormat="1" applyFont="1" applyFill="1">
      <alignment/>
      <protection/>
    </xf>
    <xf numFmtId="0" fontId="3" fillId="0" borderId="0" xfId="54" applyFont="1" applyFill="1">
      <alignment/>
      <protection/>
    </xf>
    <xf numFmtId="172" fontId="3" fillId="0" borderId="0" xfId="54" applyNumberFormat="1" applyFont="1" applyFill="1" applyAlignment="1">
      <alignment horizontal="center"/>
      <protection/>
    </xf>
    <xf numFmtId="0" fontId="5" fillId="0" borderId="0" xfId="54" applyFont="1" applyFill="1" applyAlignment="1">
      <alignment horizontal="right"/>
      <protection/>
    </xf>
    <xf numFmtId="0" fontId="7" fillId="0" borderId="0" xfId="54" applyNumberFormat="1" applyFont="1" applyFill="1">
      <alignment/>
      <protection/>
    </xf>
    <xf numFmtId="49" fontId="8" fillId="0" borderId="0" xfId="54" applyNumberFormat="1" applyFont="1" applyFill="1" applyAlignment="1">
      <alignment horizontal="right"/>
      <protection/>
    </xf>
    <xf numFmtId="0" fontId="6" fillId="0" borderId="0" xfId="54" applyFont="1" applyFill="1" applyAlignment="1">
      <alignment wrapText="1"/>
      <protection/>
    </xf>
    <xf numFmtId="172" fontId="11" fillId="0" borderId="10" xfId="54" applyNumberFormat="1" applyFont="1" applyFill="1" applyBorder="1" applyAlignment="1">
      <alignment horizontal="center" textRotation="90" wrapText="1"/>
      <protection/>
    </xf>
    <xf numFmtId="0" fontId="11" fillId="0" borderId="10" xfId="54" applyNumberFormat="1" applyFont="1" applyFill="1" applyBorder="1" applyAlignment="1">
      <alignment horizontal="center" textRotation="90" wrapText="1"/>
      <protection/>
    </xf>
    <xf numFmtId="0" fontId="5" fillId="0" borderId="11" xfId="54" applyNumberFormat="1" applyFont="1" applyFill="1" applyBorder="1" applyAlignment="1">
      <alignment horizontal="center" textRotation="90" wrapText="1"/>
      <protection/>
    </xf>
    <xf numFmtId="0" fontId="10" fillId="0" borderId="12" xfId="54" applyFont="1" applyFill="1" applyBorder="1" applyAlignment="1">
      <alignment horizontal="center" textRotation="90" wrapText="1"/>
      <protection/>
    </xf>
    <xf numFmtId="0" fontId="10" fillId="0" borderId="13" xfId="54" applyNumberFormat="1" applyFont="1" applyFill="1" applyBorder="1" applyAlignment="1">
      <alignment horizontal="center" textRotation="90" wrapText="1"/>
      <protection/>
    </xf>
    <xf numFmtId="0" fontId="11" fillId="0" borderId="11" xfId="54" applyFont="1" applyFill="1" applyBorder="1" applyAlignment="1">
      <alignment horizontal="center" textRotation="90" wrapText="1"/>
      <protection/>
    </xf>
    <xf numFmtId="0" fontId="11" fillId="0" borderId="14" xfId="54" applyFont="1" applyFill="1" applyBorder="1" applyAlignment="1">
      <alignment horizontal="center" textRotation="90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172" fontId="3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72" fontId="7" fillId="0" borderId="16" xfId="54" applyNumberFormat="1" applyFont="1" applyFill="1" applyBorder="1" applyAlignment="1">
      <alignment horizontal="center" vertical="center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10" fontId="7" fillId="0" borderId="18" xfId="54" applyNumberFormat="1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left" vertical="center" wrapText="1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7" fillId="0" borderId="21" xfId="54" applyNumberFormat="1" applyFont="1" applyFill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14" fillId="0" borderId="0" xfId="54" applyFont="1" applyFill="1" applyAlignment="1">
      <alignment/>
      <protection/>
    </xf>
    <xf numFmtId="0" fontId="14" fillId="0" borderId="0" xfId="54" applyNumberFormat="1" applyFont="1" applyFill="1" applyBorder="1" applyAlignment="1">
      <alignment/>
      <protection/>
    </xf>
    <xf numFmtId="0" fontId="14" fillId="0" borderId="0" xfId="54" applyFont="1" applyFill="1" applyBorder="1" applyAlignment="1">
      <alignment horizontal="right"/>
      <protection/>
    </xf>
    <xf numFmtId="173" fontId="14" fillId="0" borderId="0" xfId="54" applyNumberFormat="1" applyFont="1" applyFill="1" applyBorder="1" applyAlignment="1">
      <alignment horizontal="left" indent="1"/>
      <protection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2" fontId="2" fillId="0" borderId="0" xfId="54" applyNumberFormat="1" applyFont="1" applyFill="1" applyAlignment="1">
      <alignment horizontal="center"/>
      <protection/>
    </xf>
    <xf numFmtId="0" fontId="2" fillId="0" borderId="0" xfId="54" applyNumberFormat="1" applyFont="1" applyFill="1" applyAlignment="1">
      <alignment horizontal="center"/>
      <protection/>
    </xf>
    <xf numFmtId="0" fontId="2" fillId="0" borderId="0" xfId="54" applyNumberFormat="1" applyFont="1" applyFill="1">
      <alignment/>
      <protection/>
    </xf>
    <xf numFmtId="0" fontId="10" fillId="0" borderId="0" xfId="54" applyFont="1" applyFill="1" applyAlignment="1">
      <alignment horizontal="center"/>
      <protection/>
    </xf>
    <xf numFmtId="0" fontId="15" fillId="0" borderId="0" xfId="54" applyNumberFormat="1" applyFont="1" applyFill="1">
      <alignment/>
      <protection/>
    </xf>
    <xf numFmtId="0" fontId="10" fillId="0" borderId="0" xfId="54" applyFont="1" applyFill="1">
      <alignment/>
      <protection/>
    </xf>
    <xf numFmtId="0" fontId="14" fillId="0" borderId="0" xfId="54" applyFont="1" applyFill="1" applyAlignment="1">
      <alignment horizontal="left" vertical="center"/>
      <protection/>
    </xf>
    <xf numFmtId="0" fontId="14" fillId="0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left" wrapText="1"/>
      <protection/>
    </xf>
    <xf numFmtId="45" fontId="6" fillId="0" borderId="0" xfId="54" applyNumberFormat="1" applyFont="1" applyFill="1" applyBorder="1">
      <alignment/>
      <protection/>
    </xf>
    <xf numFmtId="21" fontId="14" fillId="0" borderId="0" xfId="54" applyNumberFormat="1" applyFont="1" applyFill="1" applyBorder="1">
      <alignment/>
      <protection/>
    </xf>
    <xf numFmtId="172" fontId="14" fillId="0" borderId="0" xfId="54" applyNumberFormat="1" applyFont="1" applyFill="1" applyBorder="1">
      <alignment/>
      <protection/>
    </xf>
    <xf numFmtId="172" fontId="14" fillId="0" borderId="0" xfId="54" applyNumberFormat="1" applyFont="1" applyFill="1" applyBorder="1" applyAlignment="1">
      <alignment horizontal="center"/>
      <protection/>
    </xf>
    <xf numFmtId="0" fontId="14" fillId="0" borderId="0" xfId="54" applyNumberFormat="1" applyFont="1" applyFill="1" applyBorder="1" applyAlignment="1">
      <alignment horizontal="center"/>
      <protection/>
    </xf>
    <xf numFmtId="0" fontId="14" fillId="0" borderId="0" xfId="54" applyNumberFormat="1" applyFont="1" applyFill="1" applyBorder="1">
      <alignment/>
      <protection/>
    </xf>
    <xf numFmtId="45" fontId="14" fillId="0" borderId="0" xfId="54" applyNumberFormat="1" applyFont="1" applyFill="1" applyBorder="1" applyAlignment="1">
      <alignment horizontal="center"/>
      <protection/>
    </xf>
    <xf numFmtId="0" fontId="14" fillId="0" borderId="0" xfId="54" applyNumberFormat="1" applyFont="1" applyFill="1">
      <alignment/>
      <protection/>
    </xf>
    <xf numFmtId="0" fontId="14" fillId="0" borderId="0" xfId="54" applyFont="1" applyFill="1">
      <alignment/>
      <protection/>
    </xf>
    <xf numFmtId="0" fontId="11" fillId="0" borderId="0" xfId="54" applyFont="1" applyFill="1">
      <alignment/>
      <protection/>
    </xf>
    <xf numFmtId="172" fontId="14" fillId="0" borderId="0" xfId="54" applyNumberFormat="1" applyFont="1" applyFill="1">
      <alignment/>
      <protection/>
    </xf>
    <xf numFmtId="0" fontId="14" fillId="0" borderId="0" xfId="54" applyFont="1" applyFill="1" applyAlignment="1">
      <alignment wrapText="1"/>
      <protection/>
    </xf>
    <xf numFmtId="0" fontId="14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left" vertical="center"/>
      <protection/>
    </xf>
    <xf numFmtId="0" fontId="3" fillId="0" borderId="0" xfId="54" applyNumberFormat="1" applyFont="1" applyFill="1" applyAlignment="1">
      <alignment wrapText="1"/>
      <protection/>
    </xf>
    <xf numFmtId="0" fontId="3" fillId="0" borderId="0" xfId="54" applyFont="1" applyFill="1" applyAlignment="1">
      <alignment horizontal="left" wrapText="1"/>
      <protection/>
    </xf>
    <xf numFmtId="0" fontId="5" fillId="0" borderId="0" xfId="54" applyFont="1" applyFill="1" applyBorder="1" applyAlignment="1">
      <alignment horizontal="right" vertical="center"/>
      <protection/>
    </xf>
    <xf numFmtId="0" fontId="6" fillId="0" borderId="12" xfId="54" applyFont="1" applyFill="1" applyBorder="1" applyAlignment="1" applyProtection="1">
      <alignment horizontal="center" textRotation="90" wrapText="1"/>
      <protection locked="0"/>
    </xf>
    <xf numFmtId="0" fontId="6" fillId="0" borderId="11" xfId="54" applyFont="1" applyFill="1" applyBorder="1" applyAlignment="1" applyProtection="1">
      <alignment horizontal="center" textRotation="90" wrapText="1"/>
      <protection locked="0"/>
    </xf>
    <xf numFmtId="0" fontId="6" fillId="0" borderId="14" xfId="54" applyFont="1" applyFill="1" applyBorder="1" applyAlignment="1" applyProtection="1">
      <alignment horizontal="center" textRotation="90" wrapText="1"/>
      <protection locked="0"/>
    </xf>
    <xf numFmtId="0" fontId="3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58" applyNumberFormat="1" applyFont="1" applyFill="1" applyBorder="1" applyAlignment="1">
      <alignment vertical="center" wrapText="1"/>
      <protection/>
    </xf>
    <xf numFmtId="0" fontId="3" fillId="0" borderId="24" xfId="54" applyNumberFormat="1" applyFont="1" applyFill="1" applyBorder="1" applyAlignment="1">
      <alignment vertical="center" wrapText="1"/>
      <protection/>
    </xf>
    <xf numFmtId="0" fontId="13" fillId="0" borderId="22" xfId="58" applyNumberFormat="1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" fillId="0" borderId="25" xfId="54" applyFont="1" applyFill="1" applyBorder="1" applyAlignment="1" applyProtection="1">
      <alignment horizontal="center" vertical="center"/>
      <protection locked="0"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4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>
      <alignment horizontal="left" wrapText="1"/>
      <protection/>
    </xf>
    <xf numFmtId="0" fontId="7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172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>
      <alignment horizontal="left"/>
      <protection/>
    </xf>
    <xf numFmtId="0" fontId="14" fillId="0" borderId="0" xfId="54" applyFont="1" applyFill="1" applyBorder="1" applyAlignment="1">
      <alignment/>
      <protection/>
    </xf>
    <xf numFmtId="0" fontId="2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>
      <alignment/>
      <protection/>
    </xf>
    <xf numFmtId="172" fontId="2" fillId="0" borderId="0" xfId="54" applyNumberFormat="1" applyFont="1" applyFill="1" applyBorder="1" applyAlignment="1">
      <alignment horizontal="center"/>
      <protection/>
    </xf>
    <xf numFmtId="0" fontId="2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center"/>
      <protection/>
    </xf>
    <xf numFmtId="0" fontId="15" fillId="0" borderId="0" xfId="54" applyNumberFormat="1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2" fillId="0" borderId="0" xfId="54" applyNumberFormat="1" applyFont="1" applyFill="1" applyBorder="1">
      <alignment/>
      <protection/>
    </xf>
    <xf numFmtId="172" fontId="2" fillId="0" borderId="0" xfId="54" applyNumberFormat="1" applyFont="1" applyFill="1" applyBorder="1">
      <alignment/>
      <protection/>
    </xf>
    <xf numFmtId="172" fontId="3" fillId="0" borderId="24" xfId="54" applyNumberFormat="1" applyFont="1" applyFill="1" applyBorder="1" applyAlignment="1">
      <alignment horizontal="center" vertical="center"/>
      <protection/>
    </xf>
    <xf numFmtId="0" fontId="3" fillId="0" borderId="24" xfId="54" applyNumberFormat="1" applyFont="1" applyFill="1" applyBorder="1" applyAlignment="1">
      <alignment horizontal="center" vertical="center"/>
      <protection/>
    </xf>
    <xf numFmtId="172" fontId="7" fillId="0" borderId="24" xfId="54" applyNumberFormat="1" applyFont="1" applyFill="1" applyBorder="1" applyAlignment="1">
      <alignment horizontal="center" vertical="center"/>
      <protection/>
    </xf>
    <xf numFmtId="0" fontId="7" fillId="0" borderId="24" xfId="54" applyNumberFormat="1" applyFont="1" applyFill="1" applyBorder="1" applyAlignment="1">
      <alignment horizontal="center" vertical="center"/>
      <protection/>
    </xf>
    <xf numFmtId="172" fontId="3" fillId="0" borderId="23" xfId="54" applyNumberFormat="1" applyFont="1" applyFill="1" applyBorder="1" applyAlignment="1">
      <alignment horizontal="center" vertical="center"/>
      <protection/>
    </xf>
    <xf numFmtId="0" fontId="7" fillId="0" borderId="22" xfId="54" applyNumberFormat="1" applyFont="1" applyFill="1" applyBorder="1" applyAlignment="1">
      <alignment horizontal="center" vertical="center"/>
      <protection/>
    </xf>
    <xf numFmtId="172" fontId="3" fillId="0" borderId="27" xfId="54" applyNumberFormat="1" applyFont="1" applyFill="1" applyBorder="1" applyAlignment="1">
      <alignment horizontal="center" vertical="center"/>
      <protection/>
    </xf>
    <xf numFmtId="0" fontId="3" fillId="0" borderId="28" xfId="54" applyNumberFormat="1" applyFont="1" applyFill="1" applyBorder="1" applyAlignment="1">
      <alignment horizontal="center" vertical="center"/>
      <protection/>
    </xf>
    <xf numFmtId="172" fontId="3" fillId="0" borderId="28" xfId="54" applyNumberFormat="1" applyFont="1" applyFill="1" applyBorder="1" applyAlignment="1">
      <alignment horizontal="center" vertical="center"/>
      <protection/>
    </xf>
    <xf numFmtId="172" fontId="7" fillId="0" borderId="28" xfId="54" applyNumberFormat="1" applyFont="1" applyFill="1" applyBorder="1" applyAlignment="1">
      <alignment horizontal="center" vertical="center"/>
      <protection/>
    </xf>
    <xf numFmtId="0" fontId="7" fillId="0" borderId="29" xfId="54" applyNumberFormat="1" applyFont="1" applyFill="1" applyBorder="1" applyAlignment="1">
      <alignment horizontal="center" vertical="center"/>
      <protection/>
    </xf>
    <xf numFmtId="0" fontId="3" fillId="0" borderId="30" xfId="54" applyFont="1" applyFill="1" applyBorder="1" applyAlignment="1" applyProtection="1">
      <alignment horizontal="center" vertical="center"/>
      <protection locked="0"/>
    </xf>
    <xf numFmtId="0" fontId="3" fillId="0" borderId="28" xfId="54" applyFont="1" applyFill="1" applyBorder="1" applyAlignment="1" applyProtection="1">
      <alignment horizontal="center" vertical="center"/>
      <protection locked="0"/>
    </xf>
    <xf numFmtId="0" fontId="3" fillId="0" borderId="29" xfId="54" applyFont="1" applyFill="1" applyBorder="1" applyAlignment="1" applyProtection="1">
      <alignment horizontal="center" vertical="center"/>
      <protection locked="0"/>
    </xf>
    <xf numFmtId="0" fontId="13" fillId="0" borderId="26" xfId="58" applyNumberFormat="1" applyFont="1" applyFill="1" applyBorder="1" applyAlignment="1">
      <alignment horizontal="left" vertical="center" wrapText="1"/>
      <protection/>
    </xf>
    <xf numFmtId="0" fontId="6" fillId="0" borderId="31" xfId="54" applyFont="1" applyFill="1" applyBorder="1" applyAlignment="1" applyProtection="1">
      <alignment horizontal="center" textRotation="90" wrapText="1"/>
      <protection locked="0"/>
    </xf>
    <xf numFmtId="0" fontId="3" fillId="0" borderId="27" xfId="54" applyFont="1" applyFill="1" applyBorder="1" applyAlignment="1" applyProtection="1">
      <alignment horizontal="center" vertical="center"/>
      <protection locked="0"/>
    </xf>
    <xf numFmtId="172" fontId="11" fillId="0" borderId="12" xfId="54" applyNumberFormat="1" applyFont="1" applyFill="1" applyBorder="1" applyAlignment="1">
      <alignment horizontal="center" textRotation="90" wrapText="1"/>
      <protection/>
    </xf>
    <xf numFmtId="0" fontId="11" fillId="0" borderId="11" xfId="54" applyNumberFormat="1" applyFont="1" applyFill="1" applyBorder="1" applyAlignment="1">
      <alignment horizontal="center" textRotation="90" wrapText="1"/>
      <protection/>
    </xf>
    <xf numFmtId="172" fontId="5" fillId="0" borderId="11" xfId="54" applyNumberFormat="1" applyFont="1" applyFill="1" applyBorder="1" applyAlignment="1">
      <alignment horizontal="center" textRotation="90" wrapText="1"/>
      <protection/>
    </xf>
    <xf numFmtId="172" fontId="11" fillId="0" borderId="11" xfId="54" applyNumberFormat="1" applyFont="1" applyFill="1" applyBorder="1" applyAlignment="1">
      <alignment horizontal="center" textRotation="90" wrapText="1"/>
      <protection/>
    </xf>
    <xf numFmtId="0" fontId="10" fillId="0" borderId="11" xfId="54" applyFont="1" applyFill="1" applyBorder="1" applyAlignment="1">
      <alignment horizontal="center" textRotation="90" wrapText="1"/>
      <protection/>
    </xf>
    <xf numFmtId="0" fontId="10" fillId="0" borderId="14" xfId="54" applyNumberFormat="1" applyFont="1" applyFill="1" applyBorder="1" applyAlignment="1">
      <alignment horizontal="center" textRotation="90" wrapText="1"/>
      <protection/>
    </xf>
    <xf numFmtId="0" fontId="10" fillId="0" borderId="11" xfId="54" applyNumberFormat="1" applyFont="1" applyFill="1" applyBorder="1" applyAlignment="1">
      <alignment horizontal="center" textRotation="90" wrapText="1"/>
      <protection/>
    </xf>
    <xf numFmtId="172" fontId="3" fillId="0" borderId="32" xfId="54" applyNumberFormat="1" applyFont="1" applyFill="1" applyBorder="1" applyAlignment="1">
      <alignment horizontal="center" vertical="center"/>
      <protection/>
    </xf>
    <xf numFmtId="0" fontId="3" fillId="0" borderId="33" xfId="54" applyNumberFormat="1" applyFont="1" applyFill="1" applyBorder="1" applyAlignment="1">
      <alignment horizontal="center" vertical="center"/>
      <protection/>
    </xf>
    <xf numFmtId="172" fontId="3" fillId="0" borderId="33" xfId="54" applyNumberFormat="1" applyFont="1" applyFill="1" applyBorder="1" applyAlignment="1">
      <alignment horizontal="center" vertical="center"/>
      <protection/>
    </xf>
    <xf numFmtId="172" fontId="7" fillId="0" borderId="33" xfId="54" applyNumberFormat="1" applyFont="1" applyFill="1" applyBorder="1" applyAlignment="1">
      <alignment horizontal="center" vertical="center"/>
      <protection/>
    </xf>
    <xf numFmtId="0" fontId="7" fillId="0" borderId="33" xfId="54" applyNumberFormat="1" applyFont="1" applyFill="1" applyBorder="1" applyAlignment="1">
      <alignment horizontal="center" vertical="center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7" fillId="0" borderId="28" xfId="54" applyNumberFormat="1" applyFont="1" applyFill="1" applyBorder="1" applyAlignment="1">
      <alignment horizontal="center" vertical="center"/>
      <protection/>
    </xf>
    <xf numFmtId="0" fontId="3" fillId="0" borderId="29" xfId="54" applyFont="1" applyFill="1" applyBorder="1" applyAlignment="1">
      <alignment horizontal="center" vertical="center"/>
      <protection/>
    </xf>
    <xf numFmtId="0" fontId="11" fillId="0" borderId="31" xfId="54" applyFont="1" applyFill="1" applyBorder="1" applyAlignment="1">
      <alignment vertical="center" wrapText="1"/>
      <protection/>
    </xf>
    <xf numFmtId="0" fontId="11" fillId="0" borderId="35" xfId="54" applyFont="1" applyFill="1" applyBorder="1" applyAlignment="1">
      <alignment vertical="center" wrapText="1"/>
      <protection/>
    </xf>
    <xf numFmtId="0" fontId="11" fillId="0" borderId="13" xfId="54" applyFont="1" applyFill="1" applyBorder="1" applyAlignment="1">
      <alignment horizontal="center" textRotation="90" wrapText="1"/>
      <protection/>
    </xf>
    <xf numFmtId="10" fontId="7" fillId="0" borderId="36" xfId="54" applyNumberFormat="1" applyFont="1" applyFill="1" applyBorder="1" applyAlignment="1">
      <alignment horizontal="center" vertical="center"/>
      <protection/>
    </xf>
    <xf numFmtId="10" fontId="7" fillId="0" borderId="21" xfId="54" applyNumberFormat="1" applyFont="1" applyFill="1" applyBorder="1" applyAlignment="1">
      <alignment horizontal="center" vertical="center"/>
      <protection/>
    </xf>
    <xf numFmtId="10" fontId="7" fillId="0" borderId="37" xfId="54" applyNumberFormat="1" applyFont="1" applyFill="1" applyBorder="1" applyAlignment="1">
      <alignment horizontal="center" vertical="center"/>
      <protection/>
    </xf>
    <xf numFmtId="0" fontId="7" fillId="0" borderId="34" xfId="54" applyNumberFormat="1" applyFont="1" applyFill="1" applyBorder="1" applyAlignment="1">
      <alignment horizontal="center" vertical="center"/>
      <protection/>
    </xf>
    <xf numFmtId="0" fontId="5" fillId="0" borderId="0" xfId="54" applyNumberFormat="1" applyFont="1" applyFill="1" applyAlignment="1">
      <alignment horizontal="left"/>
      <protection/>
    </xf>
    <xf numFmtId="49" fontId="3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5" fillId="0" borderId="0" xfId="54" applyNumberFormat="1" applyFont="1" applyFill="1" applyAlignment="1">
      <alignment horizontal="right" wrapText="1"/>
      <protection/>
    </xf>
    <xf numFmtId="0" fontId="5" fillId="0" borderId="0" xfId="54" applyNumberFormat="1" applyFont="1" applyFill="1" applyAlignment="1">
      <alignment horizontal="right"/>
      <protection/>
    </xf>
    <xf numFmtId="0" fontId="8" fillId="0" borderId="0" xfId="54" applyNumberFormat="1" applyFont="1" applyFill="1" applyAlignment="1">
      <alignment horizontal="right"/>
      <protection/>
    </xf>
    <xf numFmtId="0" fontId="5" fillId="0" borderId="0" xfId="54" applyNumberFormat="1" applyFont="1" applyFill="1" applyBorder="1" applyAlignment="1">
      <alignment horizontal="right" vertical="center"/>
      <protection/>
    </xf>
    <xf numFmtId="49" fontId="14" fillId="0" borderId="0" xfId="54" applyNumberFormat="1" applyFont="1" applyFill="1" applyBorder="1" applyAlignment="1">
      <alignment/>
      <protection/>
    </xf>
    <xf numFmtId="0" fontId="14" fillId="0" borderId="0" xfId="54" applyNumberFormat="1" applyFont="1" applyFill="1" applyBorder="1" applyAlignment="1">
      <alignment horizontal="right"/>
      <protection/>
    </xf>
    <xf numFmtId="173" fontId="14" fillId="0" borderId="0" xfId="54" applyNumberFormat="1" applyFont="1" applyFill="1" applyBorder="1" applyAlignment="1" applyProtection="1">
      <alignment horizontal="left" indent="1"/>
      <protection/>
    </xf>
    <xf numFmtId="0" fontId="14" fillId="0" borderId="0" xfId="54" applyNumberFormat="1" applyFont="1" applyFill="1" applyBorder="1" applyAlignment="1">
      <alignment horizontal="left" wrapText="1"/>
      <protection/>
    </xf>
    <xf numFmtId="49" fontId="14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 applyAlignment="1">
      <alignment horizontal="center"/>
      <protection/>
    </xf>
    <xf numFmtId="49" fontId="11" fillId="0" borderId="0" xfId="54" applyNumberFormat="1" applyFont="1" applyFill="1" applyBorder="1" applyAlignment="1">
      <alignment horizontal="center" wrapText="1"/>
      <protection/>
    </xf>
    <xf numFmtId="49" fontId="17" fillId="0" borderId="0" xfId="54" applyNumberFormat="1" applyFont="1" applyFill="1" applyBorder="1">
      <alignment/>
      <protection/>
    </xf>
    <xf numFmtId="49" fontId="11" fillId="0" borderId="0" xfId="54" applyNumberFormat="1" applyFont="1" applyFill="1" applyBorder="1">
      <alignment/>
      <protection/>
    </xf>
    <xf numFmtId="0" fontId="11" fillId="0" borderId="38" xfId="54" applyNumberFormat="1" applyFont="1" applyFill="1" applyBorder="1" applyAlignment="1">
      <alignment horizontal="center" textRotation="90" wrapText="1"/>
      <protection/>
    </xf>
    <xf numFmtId="0" fontId="11" fillId="0" borderId="39" xfId="54" applyFont="1" applyFill="1" applyBorder="1" applyAlignment="1">
      <alignment horizontal="center" textRotation="90" wrapText="1"/>
      <protection/>
    </xf>
    <xf numFmtId="0" fontId="11" fillId="0" borderId="40" xfId="54" applyFont="1" applyFill="1" applyBorder="1" applyAlignment="1">
      <alignment horizontal="center" textRotation="90" wrapText="1"/>
      <protection/>
    </xf>
    <xf numFmtId="0" fontId="3" fillId="0" borderId="32" xfId="54" applyFont="1" applyFill="1" applyBorder="1" applyAlignment="1" applyProtection="1">
      <alignment horizontal="center" vertical="center"/>
      <protection locked="0"/>
    </xf>
    <xf numFmtId="0" fontId="3" fillId="0" borderId="33" xfId="54" applyFont="1" applyFill="1" applyBorder="1" applyAlignment="1" applyProtection="1">
      <alignment horizontal="center" vertical="center"/>
      <protection locked="0"/>
    </xf>
    <xf numFmtId="0" fontId="3" fillId="0" borderId="34" xfId="54" applyFont="1" applyFill="1" applyBorder="1" applyAlignment="1" applyProtection="1">
      <alignment horizontal="center" vertical="center"/>
      <protection locked="0"/>
    </xf>
    <xf numFmtId="21" fontId="3" fillId="0" borderId="33" xfId="54" applyNumberFormat="1" applyFont="1" applyFill="1" applyBorder="1" applyAlignment="1">
      <alignment horizontal="center" vertical="center"/>
      <protection/>
    </xf>
    <xf numFmtId="21" fontId="3" fillId="0" borderId="0" xfId="54" applyNumberFormat="1" applyFont="1" applyFill="1">
      <alignment/>
      <protection/>
    </xf>
    <xf numFmtId="21" fontId="3" fillId="0" borderId="24" xfId="54" applyNumberFormat="1" applyFont="1" applyFill="1" applyBorder="1" applyAlignment="1">
      <alignment horizontal="center" vertical="center"/>
      <protection/>
    </xf>
    <xf numFmtId="21" fontId="3" fillId="0" borderId="28" xfId="54" applyNumberFormat="1" applyFont="1" applyFill="1" applyBorder="1" applyAlignment="1">
      <alignment horizontal="center" vertical="center"/>
      <protection/>
    </xf>
    <xf numFmtId="49" fontId="14" fillId="0" borderId="0" xfId="54" applyNumberFormat="1" applyFont="1" applyFill="1" applyAlignment="1">
      <alignment/>
      <protection/>
    </xf>
    <xf numFmtId="0" fontId="14" fillId="0" borderId="0" xfId="54" applyNumberFormat="1" applyFont="1" applyFill="1" applyAlignment="1">
      <alignment/>
      <protection/>
    </xf>
    <xf numFmtId="0" fontId="14" fillId="0" borderId="0" xfId="54" applyNumberFormat="1" applyFont="1" applyFill="1" applyAlignment="1">
      <alignment wrapText="1"/>
      <protection/>
    </xf>
    <xf numFmtId="49" fontId="14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horizontal="center"/>
      <protection/>
    </xf>
    <xf numFmtId="49" fontId="11" fillId="0" borderId="0" xfId="54" applyNumberFormat="1" applyFont="1" applyFill="1" applyAlignment="1">
      <alignment horizontal="center" wrapText="1"/>
      <protection/>
    </xf>
    <xf numFmtId="49" fontId="17" fillId="0" borderId="0" xfId="54" applyNumberFormat="1" applyFont="1" applyFill="1">
      <alignment/>
      <protection/>
    </xf>
    <xf numFmtId="49" fontId="11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horizontal="left" vertical="center"/>
      <protection/>
    </xf>
    <xf numFmtId="49" fontId="14" fillId="0" borderId="0" xfId="54" applyNumberFormat="1" applyFont="1" applyFill="1" applyBorder="1" applyAlignment="1">
      <alignment wrapText="1"/>
      <protection/>
    </xf>
    <xf numFmtId="0" fontId="14" fillId="0" borderId="0" xfId="54" applyNumberFormat="1" applyFont="1" applyFill="1" applyBorder="1" applyAlignment="1">
      <alignment horizontal="center" wrapText="1"/>
      <protection/>
    </xf>
    <xf numFmtId="49" fontId="6" fillId="0" borderId="0" xfId="54" applyNumberFormat="1" applyFont="1" applyFill="1" applyBorder="1">
      <alignment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NumberFormat="1" applyFont="1" applyFill="1" applyAlignment="1">
      <alignment horizontal="center" wrapText="1"/>
      <protection/>
    </xf>
    <xf numFmtId="0" fontId="14" fillId="0" borderId="0" xfId="54" applyNumberFormat="1" applyFont="1" applyFill="1" applyAlignment="1">
      <alignment horizontal="left"/>
      <protection/>
    </xf>
    <xf numFmtId="49" fontId="6" fillId="0" borderId="0" xfId="54" applyNumberFormat="1" applyFont="1" applyFill="1">
      <alignment/>
      <protection/>
    </xf>
    <xf numFmtId="49" fontId="14" fillId="0" borderId="0" xfId="54" applyNumberFormat="1" applyFont="1" applyFill="1" applyAlignment="1">
      <alignment wrapText="1"/>
      <protection/>
    </xf>
    <xf numFmtId="49" fontId="3" fillId="0" borderId="0" xfId="54" applyNumberFormat="1" applyFont="1" applyFill="1" applyAlignment="1">
      <alignment horizontal="left" vertical="center"/>
      <protection/>
    </xf>
    <xf numFmtId="49" fontId="3" fillId="0" borderId="0" xfId="54" applyNumberFormat="1" applyFont="1" applyFill="1" applyAlignment="1">
      <alignment horizontal="center"/>
      <protection/>
    </xf>
    <xf numFmtId="49" fontId="7" fillId="0" borderId="0" xfId="54" applyNumberFormat="1" applyFont="1" applyFill="1" applyAlignment="1">
      <alignment horizontal="center" wrapText="1"/>
      <protection/>
    </xf>
    <xf numFmtId="49" fontId="7" fillId="0" borderId="0" xfId="54" applyNumberFormat="1" applyFont="1" applyFill="1">
      <alignment/>
      <protection/>
    </xf>
    <xf numFmtId="49" fontId="3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wrapText="1"/>
      <protection/>
    </xf>
    <xf numFmtId="0" fontId="6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 wrapText="1"/>
      <protection/>
    </xf>
    <xf numFmtId="0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 applyProtection="1">
      <alignment horizontal="left"/>
      <protection/>
    </xf>
    <xf numFmtId="172" fontId="11" fillId="0" borderId="41" xfId="54" applyNumberFormat="1" applyFont="1" applyFill="1" applyBorder="1" applyAlignment="1">
      <alignment horizontal="center" textRotation="90" wrapText="1"/>
      <protection/>
    </xf>
    <xf numFmtId="172" fontId="11" fillId="0" borderId="38" xfId="54" applyNumberFormat="1" applyFont="1" applyFill="1" applyBorder="1" applyAlignment="1">
      <alignment horizontal="center" textRotation="90" wrapText="1"/>
      <protection/>
    </xf>
    <xf numFmtId="0" fontId="10" fillId="0" borderId="38" xfId="54" applyFont="1" applyFill="1" applyBorder="1" applyAlignment="1">
      <alignment horizontal="center" textRotation="90" wrapText="1"/>
      <protection/>
    </xf>
    <xf numFmtId="0" fontId="10" fillId="0" borderId="38" xfId="54" applyNumberFormat="1" applyFont="1" applyFill="1" applyBorder="1" applyAlignment="1">
      <alignment horizontal="center" textRotation="90" wrapText="1"/>
      <protection/>
    </xf>
    <xf numFmtId="0" fontId="11" fillId="0" borderId="38" xfId="54" applyFont="1" applyFill="1" applyBorder="1" applyAlignment="1">
      <alignment horizontal="center" textRotation="90" wrapText="1"/>
      <protection/>
    </xf>
    <xf numFmtId="49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NumberFormat="1" applyFont="1" applyFill="1" applyBorder="1" applyAlignment="1">
      <alignment horizontal="left" vertical="center"/>
      <protection/>
    </xf>
    <xf numFmtId="0" fontId="13" fillId="0" borderId="0" xfId="58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 locked="0"/>
    </xf>
    <xf numFmtId="172" fontId="3" fillId="0" borderId="0" xfId="54" applyNumberFormat="1" applyFont="1" applyFill="1" applyBorder="1" applyAlignment="1">
      <alignment horizontal="center" vertical="center"/>
      <protection/>
    </xf>
    <xf numFmtId="21" fontId="3" fillId="0" borderId="0" xfId="54" applyNumberFormat="1" applyFont="1" applyFill="1" applyBorder="1" applyAlignment="1">
      <alignment horizontal="center" vertical="center"/>
      <protection/>
    </xf>
    <xf numFmtId="172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174" fontId="7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>
      <alignment/>
      <protection/>
    </xf>
    <xf numFmtId="172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wrapText="1"/>
      <protection/>
    </xf>
    <xf numFmtId="0" fontId="18" fillId="0" borderId="0" xfId="54" applyNumberFormat="1" applyFont="1" applyFill="1" applyBorder="1">
      <alignment/>
      <protection/>
    </xf>
    <xf numFmtId="0" fontId="7" fillId="0" borderId="0" xfId="54" applyFont="1" applyFill="1" applyBorder="1">
      <alignment/>
      <protection/>
    </xf>
    <xf numFmtId="172" fontId="3" fillId="0" borderId="16" xfId="54" applyNumberFormat="1" applyFont="1" applyFill="1" applyBorder="1" applyAlignment="1">
      <alignment horizontal="center" vertical="center"/>
      <protection/>
    </xf>
    <xf numFmtId="172" fontId="3" fillId="0" borderId="18" xfId="54" applyNumberFormat="1" applyFont="1" applyFill="1" applyBorder="1" applyAlignment="1">
      <alignment horizontal="center" vertical="center"/>
      <protection/>
    </xf>
    <xf numFmtId="21" fontId="3" fillId="0" borderId="18" xfId="54" applyNumberFormat="1" applyFont="1" applyFill="1" applyBorder="1" applyAlignment="1">
      <alignment horizontal="center" vertical="center"/>
      <protection/>
    </xf>
    <xf numFmtId="172" fontId="7" fillId="0" borderId="18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Alignment="1">
      <alignment horizontal="center" wrapText="1"/>
      <protection/>
    </xf>
    <xf numFmtId="0" fontId="18" fillId="0" borderId="0" xfId="54" applyNumberFormat="1" applyFont="1" applyFill="1">
      <alignment/>
      <protection/>
    </xf>
    <xf numFmtId="45" fontId="14" fillId="0" borderId="0" xfId="54" applyNumberFormat="1" applyFont="1" applyFill="1" applyBorder="1" applyAlignment="1">
      <alignment horizontal="center" wrapText="1"/>
      <protection/>
    </xf>
    <xf numFmtId="0" fontId="3" fillId="0" borderId="36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37" xfId="54" applyFont="1" applyFill="1" applyBorder="1" applyAlignment="1" applyProtection="1">
      <alignment horizontal="center" vertical="center"/>
      <protection locked="0"/>
    </xf>
    <xf numFmtId="172" fontId="11" fillId="0" borderId="39" xfId="54" applyNumberFormat="1" applyFont="1" applyFill="1" applyBorder="1" applyAlignment="1">
      <alignment horizontal="center" textRotation="90" wrapText="1"/>
      <protection/>
    </xf>
    <xf numFmtId="172" fontId="11" fillId="0" borderId="42" xfId="54" applyNumberFormat="1" applyFont="1" applyFill="1" applyBorder="1" applyAlignment="1">
      <alignment horizontal="center" textRotation="90" wrapText="1"/>
      <protection/>
    </xf>
    <xf numFmtId="0" fontId="10" fillId="0" borderId="40" xfId="54" applyNumberFormat="1" applyFont="1" applyFill="1" applyBorder="1" applyAlignment="1">
      <alignment horizontal="center" textRotation="90" wrapText="1"/>
      <protection/>
    </xf>
    <xf numFmtId="172" fontId="3" fillId="0" borderId="21" xfId="54" applyNumberFormat="1" applyFont="1" applyFill="1" applyBorder="1" applyAlignment="1">
      <alignment horizontal="center" vertical="center"/>
      <protection/>
    </xf>
    <xf numFmtId="172" fontId="3" fillId="0" borderId="26" xfId="54" applyNumberFormat="1" applyFont="1" applyFill="1" applyBorder="1" applyAlignment="1">
      <alignment horizontal="center" vertical="center"/>
      <protection/>
    </xf>
    <xf numFmtId="172" fontId="3" fillId="0" borderId="25" xfId="54" applyNumberFormat="1" applyFont="1" applyFill="1" applyBorder="1" applyAlignment="1">
      <alignment horizontal="center" vertical="center"/>
      <protection/>
    </xf>
    <xf numFmtId="172" fontId="3" fillId="0" borderId="43" xfId="54" applyNumberFormat="1" applyFont="1" applyFill="1" applyBorder="1" applyAlignment="1">
      <alignment horizontal="center" vertical="center"/>
      <protection/>
    </xf>
    <xf numFmtId="172" fontId="3" fillId="0" borderId="44" xfId="54" applyNumberFormat="1" applyFont="1" applyFill="1" applyBorder="1" applyAlignment="1">
      <alignment horizontal="center" vertical="center"/>
      <protection/>
    </xf>
    <xf numFmtId="172" fontId="3" fillId="0" borderId="45" xfId="54" applyNumberFormat="1" applyFont="1" applyFill="1" applyBorder="1" applyAlignment="1">
      <alignment horizontal="center" vertical="center"/>
      <protection/>
    </xf>
    <xf numFmtId="172" fontId="3" fillId="0" borderId="46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1" fillId="0" borderId="47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 vertical="center"/>
    </xf>
    <xf numFmtId="0" fontId="28" fillId="0" borderId="0" xfId="66" applyFont="1" applyBorder="1" applyAlignment="1">
      <alignment vertical="center"/>
      <protection/>
    </xf>
    <xf numFmtId="0" fontId="14" fillId="0" borderId="48" xfId="0" applyFont="1" applyFill="1" applyBorder="1" applyAlignment="1">
      <alignment horizontal="center" vertical="center" textRotation="90" wrapText="1"/>
    </xf>
    <xf numFmtId="0" fontId="16" fillId="0" borderId="33" xfId="0" applyFont="1" applyBorder="1" applyAlignment="1">
      <alignment vertical="center" wrapText="1"/>
    </xf>
    <xf numFmtId="1" fontId="14" fillId="0" borderId="49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24" xfId="0" applyFont="1" applyBorder="1" applyAlignment="1">
      <alignment vertical="center" wrapText="1"/>
    </xf>
    <xf numFmtId="1" fontId="14" fillId="0" borderId="50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1" fontId="14" fillId="0" borderId="51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vertical="center" wrapText="1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" fontId="29" fillId="0" borderId="54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vertical="center" wrapText="1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1" fontId="29" fillId="0" borderId="5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 indent="5"/>
    </xf>
    <xf numFmtId="0" fontId="16" fillId="0" borderId="59" xfId="0" applyFont="1" applyBorder="1" applyAlignment="1">
      <alignment vertical="center" wrapText="1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60" xfId="0" applyNumberFormat="1" applyFont="1" applyFill="1" applyBorder="1" applyAlignment="1">
      <alignment horizontal="center" vertical="center"/>
    </xf>
    <xf numFmtId="1" fontId="29" fillId="0" borderId="61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14" fillId="33" borderId="0" xfId="64" applyFont="1" applyFill="1" applyAlignment="1">
      <alignment horizontal="left"/>
      <protection/>
    </xf>
    <xf numFmtId="0" fontId="34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172" fontId="3" fillId="0" borderId="36" xfId="54" applyNumberFormat="1" applyFont="1" applyFill="1" applyBorder="1" applyAlignment="1">
      <alignment horizontal="center" vertical="center"/>
      <protection/>
    </xf>
    <xf numFmtId="172" fontId="3" fillId="0" borderId="37" xfId="54" applyNumberFormat="1" applyFont="1" applyFill="1" applyBorder="1" applyAlignment="1">
      <alignment horizontal="center" vertical="center"/>
      <protection/>
    </xf>
    <xf numFmtId="0" fontId="12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2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2" fillId="0" borderId="14" xfId="54" applyFont="1" applyFill="1" applyBorder="1" applyAlignment="1" applyProtection="1">
      <alignment horizontal="center" vertical="center" textRotation="90" wrapText="1"/>
      <protection locked="0"/>
    </xf>
    <xf numFmtId="49" fontId="3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54" applyFont="1" applyFill="1" applyBorder="1" applyAlignment="1" applyProtection="1">
      <alignment horizontal="center" vertical="center" textRotation="90" wrapText="1"/>
      <protection locked="0"/>
    </xf>
    <xf numFmtId="0" fontId="12" fillId="0" borderId="38" xfId="54" applyFont="1" applyFill="1" applyBorder="1" applyAlignment="1" applyProtection="1">
      <alignment horizontal="center" vertical="center" textRotation="90" wrapText="1"/>
      <protection locked="0"/>
    </xf>
    <xf numFmtId="0" fontId="12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1" fillId="0" borderId="62" xfId="54" applyFont="1" applyFill="1" applyBorder="1" applyAlignment="1">
      <alignment vertical="center" wrapText="1"/>
      <protection/>
    </xf>
    <xf numFmtId="0" fontId="11" fillId="0" borderId="63" xfId="54" applyFont="1" applyFill="1" applyBorder="1" applyAlignment="1">
      <alignment vertical="center" wrapText="1"/>
      <protection/>
    </xf>
    <xf numFmtId="21" fontId="3" fillId="0" borderId="24" xfId="54" applyNumberFormat="1" applyFont="1" applyFill="1" applyBorder="1">
      <alignment/>
      <protection/>
    </xf>
    <xf numFmtId="0" fontId="10" fillId="0" borderId="64" xfId="54" applyNumberFormat="1" applyFont="1" applyFill="1" applyBorder="1" applyAlignment="1">
      <alignment horizontal="center" textRotation="90" wrapText="1"/>
      <protection/>
    </xf>
    <xf numFmtId="0" fontId="11" fillId="0" borderId="64" xfId="54" applyFont="1" applyFill="1" applyBorder="1" applyAlignment="1">
      <alignment horizontal="center" textRotation="90" wrapText="1"/>
      <protection/>
    </xf>
    <xf numFmtId="0" fontId="13" fillId="0" borderId="65" xfId="58" applyNumberFormat="1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172" fontId="74" fillId="0" borderId="24" xfId="54" applyNumberFormat="1" applyFont="1" applyFill="1" applyBorder="1" applyAlignment="1">
      <alignment horizontal="center" vertical="center"/>
      <protection/>
    </xf>
    <xf numFmtId="21" fontId="74" fillId="0" borderId="24" xfId="54" applyNumberFormat="1" applyFont="1" applyFill="1" applyBorder="1" applyAlignment="1">
      <alignment horizontal="center" vertical="center"/>
      <protection/>
    </xf>
    <xf numFmtId="0" fontId="11" fillId="0" borderId="39" xfId="54" applyFont="1" applyFill="1" applyBorder="1">
      <alignment/>
      <protection/>
    </xf>
    <xf numFmtId="0" fontId="11" fillId="0" borderId="66" xfId="54" applyFont="1" applyFill="1" applyBorder="1">
      <alignment/>
      <protection/>
    </xf>
    <xf numFmtId="0" fontId="11" fillId="0" borderId="40" xfId="54" applyFont="1" applyFill="1" applyBorder="1" applyAlignment="1">
      <alignment horizontal="left" wrapText="1"/>
      <protection/>
    </xf>
    <xf numFmtId="0" fontId="11" fillId="0" borderId="67" xfId="54" applyFont="1" applyFill="1" applyBorder="1" applyAlignment="1">
      <alignment horizontal="left" wrapText="1"/>
      <protection/>
    </xf>
    <xf numFmtId="0" fontId="14" fillId="0" borderId="68" xfId="54" applyNumberFormat="1" applyFont="1" applyFill="1" applyBorder="1" applyAlignment="1">
      <alignment horizontal="center"/>
      <protection/>
    </xf>
    <xf numFmtId="0" fontId="11" fillId="0" borderId="69" xfId="54" applyFont="1" applyFill="1" applyBorder="1" applyAlignment="1">
      <alignment horizontal="center" vertical="center" wrapText="1"/>
      <protection/>
    </xf>
    <xf numFmtId="0" fontId="11" fillId="0" borderId="62" xfId="54" applyFont="1" applyFill="1" applyBorder="1" applyAlignment="1">
      <alignment horizontal="center" vertical="center" wrapText="1"/>
      <protection/>
    </xf>
    <xf numFmtId="0" fontId="11" fillId="0" borderId="63" xfId="54" applyFont="1" applyFill="1" applyBorder="1" applyAlignment="1">
      <alignment horizontal="center" vertical="center" wrapText="1"/>
      <protection/>
    </xf>
    <xf numFmtId="0" fontId="11" fillId="0" borderId="70" xfId="54" applyFont="1" applyFill="1" applyBorder="1" applyAlignment="1">
      <alignment horizontal="center" vertical="center" wrapText="1"/>
      <protection/>
    </xf>
    <xf numFmtId="0" fontId="11" fillId="0" borderId="31" xfId="54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0" fontId="11" fillId="0" borderId="71" xfId="54" applyFont="1" applyFill="1" applyBorder="1" applyAlignment="1">
      <alignment horizontal="center" textRotation="90" wrapText="1"/>
      <protection/>
    </xf>
    <xf numFmtId="0" fontId="11" fillId="0" borderId="72" xfId="54" applyFont="1" applyFill="1" applyBorder="1" applyAlignment="1">
      <alignment horizontal="center" textRotation="90" wrapText="1"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4" fillId="0" borderId="47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1" fillId="0" borderId="71" xfId="54" applyFont="1" applyFill="1" applyBorder="1" applyAlignment="1">
      <alignment textRotation="90" wrapText="1"/>
      <protection/>
    </xf>
    <xf numFmtId="0" fontId="11" fillId="0" borderId="72" xfId="54" applyFont="1" applyFill="1" applyBorder="1" applyAlignment="1">
      <alignment textRotation="90" wrapText="1"/>
      <protection/>
    </xf>
    <xf numFmtId="0" fontId="11" fillId="0" borderId="41" xfId="54" applyNumberFormat="1" applyFont="1" applyFill="1" applyBorder="1" applyAlignment="1">
      <alignment horizontal="center" textRotation="90" wrapText="1"/>
      <protection/>
    </xf>
    <xf numFmtId="0" fontId="11" fillId="0" borderId="73" xfId="54" applyNumberFormat="1" applyFont="1" applyFill="1" applyBorder="1" applyAlignment="1">
      <alignment horizontal="center" textRotation="90" wrapText="1"/>
      <protection/>
    </xf>
    <xf numFmtId="0" fontId="11" fillId="0" borderId="38" xfId="54" applyFont="1" applyFill="1" applyBorder="1" applyAlignment="1">
      <alignment wrapText="1"/>
      <protection/>
    </xf>
    <xf numFmtId="0" fontId="11" fillId="0" borderId="74" xfId="54" applyFont="1" applyFill="1" applyBorder="1" applyAlignment="1">
      <alignment wrapText="1"/>
      <protection/>
    </xf>
    <xf numFmtId="0" fontId="11" fillId="0" borderId="40" xfId="54" applyFont="1" applyFill="1" applyBorder="1" applyAlignment="1">
      <alignment horizontal="center" vertical="center" wrapText="1"/>
      <protection/>
    </xf>
    <xf numFmtId="0" fontId="11" fillId="0" borderId="67" xfId="54" applyFont="1" applyFill="1" applyBorder="1" applyAlignment="1">
      <alignment horizontal="center" vertical="center" wrapText="1"/>
      <protection/>
    </xf>
    <xf numFmtId="0" fontId="11" fillId="0" borderId="38" xfId="54" applyFont="1" applyFill="1" applyBorder="1" applyAlignment="1">
      <alignment horizontal="center" vertical="center" wrapText="1"/>
      <protection/>
    </xf>
    <xf numFmtId="0" fontId="11" fillId="0" borderId="74" xfId="54" applyFont="1" applyFill="1" applyBorder="1" applyAlignment="1">
      <alignment horizontal="center" vertical="center" wrapText="1"/>
      <protection/>
    </xf>
    <xf numFmtId="0" fontId="11" fillId="0" borderId="39" xfId="54" applyFont="1" applyFill="1" applyBorder="1" applyAlignment="1">
      <alignment horizontal="center" vertical="center"/>
      <protection/>
    </xf>
    <xf numFmtId="0" fontId="11" fillId="0" borderId="66" xfId="54" applyFont="1" applyFill="1" applyBorder="1" applyAlignment="1">
      <alignment horizontal="center" vertical="center"/>
      <protection/>
    </xf>
    <xf numFmtId="0" fontId="2" fillId="0" borderId="0" xfId="54" applyNumberFormat="1" applyFont="1" applyFill="1" applyAlignment="1">
      <alignment horizontal="center" wrapText="1"/>
      <protection/>
    </xf>
    <xf numFmtId="0" fontId="4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11" fillId="0" borderId="71" xfId="54" applyNumberFormat="1" applyFont="1" applyFill="1" applyBorder="1" applyAlignment="1">
      <alignment textRotation="90" wrapText="1"/>
      <protection/>
    </xf>
    <xf numFmtId="0" fontId="11" fillId="0" borderId="75" xfId="54" applyNumberFormat="1" applyFont="1" applyFill="1" applyBorder="1" applyAlignment="1">
      <alignment textRotation="90" wrapText="1"/>
      <protection/>
    </xf>
    <xf numFmtId="49" fontId="11" fillId="0" borderId="41" xfId="54" applyNumberFormat="1" applyFont="1" applyFill="1" applyBorder="1" applyAlignment="1">
      <alignment horizontal="center" textRotation="90" wrapText="1"/>
      <protection/>
    </xf>
    <xf numFmtId="49" fontId="11" fillId="0" borderId="43" xfId="54" applyNumberFormat="1" applyFont="1" applyFill="1" applyBorder="1" applyAlignment="1">
      <alignment horizontal="center" textRotation="90" wrapText="1"/>
      <protection/>
    </xf>
    <xf numFmtId="0" fontId="11" fillId="0" borderId="38" xfId="54" applyNumberFormat="1" applyFont="1" applyFill="1" applyBorder="1" applyAlignment="1">
      <alignment horizontal="center" vertical="center" wrapText="1"/>
      <protection/>
    </xf>
    <xf numFmtId="0" fontId="11" fillId="0" borderId="76" xfId="54" applyNumberFormat="1" applyFont="1" applyFill="1" applyBorder="1" applyAlignment="1">
      <alignment horizontal="center" vertical="center" wrapText="1"/>
      <protection/>
    </xf>
    <xf numFmtId="0" fontId="11" fillId="0" borderId="38" xfId="54" applyNumberFormat="1" applyFont="1" applyFill="1" applyBorder="1" applyAlignment="1">
      <alignment horizontal="center" vertical="center" textRotation="90" wrapText="1"/>
      <protection/>
    </xf>
    <xf numFmtId="0" fontId="11" fillId="0" borderId="76" xfId="54" applyNumberFormat="1" applyFont="1" applyFill="1" applyBorder="1" applyAlignment="1">
      <alignment horizontal="center" vertical="center" textRotation="90" wrapText="1"/>
      <protection/>
    </xf>
    <xf numFmtId="0" fontId="11" fillId="0" borderId="39" xfId="54" applyNumberFormat="1" applyFont="1" applyFill="1" applyBorder="1" applyAlignment="1">
      <alignment horizontal="center" vertical="center"/>
      <protection/>
    </xf>
    <xf numFmtId="0" fontId="11" fillId="0" borderId="77" xfId="54" applyNumberFormat="1" applyFont="1" applyFill="1" applyBorder="1" applyAlignment="1">
      <alignment horizontal="center" vertical="center"/>
      <protection/>
    </xf>
    <xf numFmtId="0" fontId="11" fillId="0" borderId="40" xfId="54" applyNumberFormat="1" applyFont="1" applyFill="1" applyBorder="1" applyAlignment="1">
      <alignment horizontal="center" vertical="center" wrapText="1"/>
      <protection/>
    </xf>
    <xf numFmtId="0" fontId="11" fillId="0" borderId="78" xfId="54" applyNumberFormat="1" applyFont="1" applyFill="1" applyBorder="1" applyAlignment="1">
      <alignment horizontal="center" vertical="center" wrapText="1"/>
      <protection/>
    </xf>
    <xf numFmtId="0" fontId="7" fillId="0" borderId="70" xfId="54" applyFont="1" applyFill="1" applyBorder="1" applyAlignment="1">
      <alignment horizontal="center" vertical="center" wrapText="1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58" applyNumberFormat="1" applyFont="1" applyFill="1" applyBorder="1" applyAlignment="1">
      <alignment horizontal="left" vertical="center"/>
      <protection/>
    </xf>
    <xf numFmtId="0" fontId="13" fillId="0" borderId="23" xfId="58" applyNumberFormat="1" applyFont="1" applyFill="1" applyBorder="1" applyAlignment="1">
      <alignment horizontal="left" vertical="center"/>
      <protection/>
    </xf>
    <xf numFmtId="0" fontId="13" fillId="0" borderId="33" xfId="58" applyNumberFormat="1" applyFont="1" applyFill="1" applyBorder="1" applyAlignment="1">
      <alignment horizontal="center" vertical="center"/>
      <protection/>
    </xf>
    <xf numFmtId="0" fontId="13" fillId="0" borderId="24" xfId="58" applyNumberFormat="1" applyFont="1" applyFill="1" applyBorder="1" applyAlignment="1">
      <alignment horizontal="center" vertical="center"/>
      <protection/>
    </xf>
    <xf numFmtId="0" fontId="13" fillId="0" borderId="33" xfId="58" applyNumberFormat="1" applyFont="1" applyFill="1" applyBorder="1" applyAlignment="1">
      <alignment horizontal="left" vertical="center"/>
      <protection/>
    </xf>
    <xf numFmtId="0" fontId="13" fillId="0" borderId="24" xfId="58" applyNumberFormat="1" applyFont="1" applyFill="1" applyBorder="1" applyAlignment="1">
      <alignment horizontal="left" vertical="center"/>
      <protection/>
    </xf>
    <xf numFmtId="0" fontId="13" fillId="0" borderId="34" xfId="58" applyNumberFormat="1" applyFont="1" applyFill="1" applyBorder="1" applyAlignment="1">
      <alignment horizontal="left" vertical="center"/>
      <protection/>
    </xf>
    <xf numFmtId="0" fontId="13" fillId="0" borderId="22" xfId="58" applyNumberFormat="1" applyFont="1" applyFill="1" applyBorder="1" applyAlignment="1">
      <alignment horizontal="left" vertical="center"/>
      <protection/>
    </xf>
    <xf numFmtId="172" fontId="7" fillId="0" borderId="33" xfId="54" applyNumberFormat="1" applyFont="1" applyFill="1" applyBorder="1" applyAlignment="1">
      <alignment horizontal="center" vertical="center"/>
      <protection/>
    </xf>
    <xf numFmtId="172" fontId="7" fillId="0" borderId="24" xfId="54" applyNumberFormat="1" applyFont="1" applyFill="1" applyBorder="1" applyAlignment="1">
      <alignment horizontal="center" vertical="center"/>
      <protection/>
    </xf>
    <xf numFmtId="0" fontId="7" fillId="0" borderId="33" xfId="54" applyNumberFormat="1" applyFont="1" applyFill="1" applyBorder="1" applyAlignment="1">
      <alignment horizontal="center" vertical="center"/>
      <protection/>
    </xf>
    <xf numFmtId="0" fontId="7" fillId="0" borderId="24" xfId="54" applyNumberFormat="1" applyFont="1" applyFill="1" applyBorder="1" applyAlignment="1">
      <alignment horizontal="center" vertical="center"/>
      <protection/>
    </xf>
    <xf numFmtId="174" fontId="7" fillId="0" borderId="33" xfId="54" applyNumberFormat="1" applyFont="1" applyFill="1" applyBorder="1" applyAlignment="1">
      <alignment horizontal="center" vertical="center"/>
      <protection/>
    </xf>
    <xf numFmtId="174" fontId="7" fillId="0" borderId="24" xfId="54" applyNumberFormat="1" applyFont="1" applyFill="1" applyBorder="1" applyAlignment="1">
      <alignment horizontal="center" vertical="center"/>
      <protection/>
    </xf>
    <xf numFmtId="172" fontId="7" fillId="0" borderId="34" xfId="54" applyNumberFormat="1" applyFont="1" applyFill="1" applyBorder="1" applyAlignment="1">
      <alignment horizontal="center" vertical="center"/>
      <protection/>
    </xf>
    <xf numFmtId="172" fontId="7" fillId="0" borderId="22" xfId="54" applyNumberFormat="1" applyFont="1" applyFill="1" applyBorder="1" applyAlignment="1">
      <alignment horizontal="center" vertical="center"/>
      <protection/>
    </xf>
    <xf numFmtId="0" fontId="75" fillId="0" borderId="22" xfId="54" applyNumberFormat="1" applyFont="1" applyFill="1" applyBorder="1" applyAlignment="1">
      <alignment horizontal="center" vertical="center"/>
      <protection/>
    </xf>
    <xf numFmtId="0" fontId="7" fillId="0" borderId="22" xfId="54" applyNumberFormat="1" applyFont="1" applyFill="1" applyBorder="1" applyAlignment="1">
      <alignment horizontal="center" vertical="center"/>
      <protection/>
    </xf>
    <xf numFmtId="0" fontId="13" fillId="0" borderId="27" xfId="58" applyNumberFormat="1" applyFont="1" applyFill="1" applyBorder="1" applyAlignment="1">
      <alignment horizontal="left" vertical="center"/>
      <protection/>
    </xf>
    <xf numFmtId="0" fontId="13" fillId="0" borderId="28" xfId="58" applyNumberFormat="1" applyFont="1" applyFill="1" applyBorder="1" applyAlignment="1">
      <alignment horizontal="center" vertical="center"/>
      <protection/>
    </xf>
    <xf numFmtId="0" fontId="13" fillId="0" borderId="28" xfId="58" applyNumberFormat="1" applyFont="1" applyFill="1" applyBorder="1" applyAlignment="1">
      <alignment horizontal="left" vertical="center"/>
      <protection/>
    </xf>
    <xf numFmtId="0" fontId="13" fillId="0" borderId="29" xfId="58" applyNumberFormat="1" applyFont="1" applyFill="1" applyBorder="1" applyAlignment="1">
      <alignment horizontal="left" vertical="center"/>
      <protection/>
    </xf>
    <xf numFmtId="172" fontId="7" fillId="0" borderId="28" xfId="54" applyNumberFormat="1" applyFont="1" applyFill="1" applyBorder="1" applyAlignment="1">
      <alignment horizontal="center" vertical="center"/>
      <protection/>
    </xf>
    <xf numFmtId="0" fontId="7" fillId="0" borderId="28" xfId="54" applyNumberFormat="1" applyFont="1" applyFill="1" applyBorder="1" applyAlignment="1">
      <alignment horizontal="center" vertical="center"/>
      <protection/>
    </xf>
    <xf numFmtId="174" fontId="7" fillId="0" borderId="28" xfId="54" applyNumberFormat="1" applyFont="1" applyFill="1" applyBorder="1" applyAlignment="1">
      <alignment horizontal="center" vertical="center"/>
      <protection/>
    </xf>
    <xf numFmtId="0" fontId="7" fillId="0" borderId="29" xfId="54" applyNumberFormat="1" applyFont="1" applyFill="1" applyBorder="1" applyAlignment="1">
      <alignment horizontal="center" vertical="center"/>
      <protection/>
    </xf>
    <xf numFmtId="174" fontId="3" fillId="0" borderId="24" xfId="54" applyNumberFormat="1" applyFont="1" applyFill="1" applyBorder="1" applyAlignment="1">
      <alignment horizontal="center" vertical="center"/>
      <protection/>
    </xf>
    <xf numFmtId="174" fontId="3" fillId="0" borderId="28" xfId="54" applyNumberFormat="1" applyFont="1" applyFill="1" applyBorder="1" applyAlignment="1">
      <alignment horizontal="center" vertical="center"/>
      <protection/>
    </xf>
    <xf numFmtId="172" fontId="3" fillId="0" borderId="22" xfId="54" applyNumberFormat="1" applyFont="1" applyFill="1" applyBorder="1" applyAlignment="1">
      <alignment horizontal="center" vertical="center"/>
      <protection/>
    </xf>
    <xf numFmtId="172" fontId="3" fillId="0" borderId="29" xfId="54" applyNumberFormat="1" applyFont="1" applyFill="1" applyBorder="1" applyAlignment="1">
      <alignment horizontal="center" vertical="center"/>
      <protection/>
    </xf>
    <xf numFmtId="172" fontId="3" fillId="0" borderId="24" xfId="54" applyNumberFormat="1" applyFont="1" applyFill="1" applyBorder="1" applyAlignment="1">
      <alignment horizontal="center" vertical="center"/>
      <protection/>
    </xf>
    <xf numFmtId="0" fontId="3" fillId="0" borderId="24" xfId="54" applyNumberFormat="1" applyFont="1" applyFill="1" applyBorder="1" applyAlignment="1">
      <alignment horizontal="center" vertical="center"/>
      <protection/>
    </xf>
    <xf numFmtId="172" fontId="3" fillId="0" borderId="28" xfId="54" applyNumberFormat="1" applyFont="1" applyFill="1" applyBorder="1" applyAlignment="1">
      <alignment horizontal="center" vertical="center"/>
      <protection/>
    </xf>
    <xf numFmtId="0" fontId="3" fillId="0" borderId="28" xfId="54" applyNumberFormat="1" applyFont="1" applyFill="1" applyBorder="1" applyAlignment="1">
      <alignment horizontal="center" vertical="center"/>
      <protection/>
    </xf>
    <xf numFmtId="49" fontId="3" fillId="0" borderId="24" xfId="54" applyNumberFormat="1" applyFont="1" applyFill="1" applyBorder="1" applyAlignment="1">
      <alignment horizontal="center" vertical="center"/>
      <protection/>
    </xf>
    <xf numFmtId="49" fontId="3" fillId="0" borderId="28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Fill="1" applyBorder="1" applyAlignment="1">
      <alignment horizontal="left" vertical="center"/>
      <protection/>
    </xf>
    <xf numFmtId="49" fontId="3" fillId="0" borderId="27" xfId="54" applyNumberFormat="1" applyFont="1" applyFill="1" applyBorder="1" applyAlignment="1">
      <alignment horizontal="left" vertical="center"/>
      <protection/>
    </xf>
    <xf numFmtId="0" fontId="11" fillId="0" borderId="38" xfId="54" applyNumberFormat="1" applyFont="1" applyFill="1" applyBorder="1" applyAlignment="1">
      <alignment wrapText="1"/>
      <protection/>
    </xf>
    <xf numFmtId="0" fontId="11" fillId="0" borderId="76" xfId="54" applyNumberFormat="1" applyFont="1" applyFill="1" applyBorder="1" applyAlignment="1">
      <alignment wrapText="1"/>
      <protection/>
    </xf>
    <xf numFmtId="0" fontId="11" fillId="0" borderId="38" xfId="54" applyNumberFormat="1" applyFont="1" applyFill="1" applyBorder="1" applyAlignment="1">
      <alignment horizontal="center" textRotation="90" wrapText="1"/>
      <protection/>
    </xf>
    <xf numFmtId="0" fontId="11" fillId="0" borderId="76" xfId="54" applyNumberFormat="1" applyFont="1" applyFill="1" applyBorder="1" applyAlignment="1">
      <alignment horizontal="center" textRotation="90" wrapText="1"/>
      <protection/>
    </xf>
    <xf numFmtId="0" fontId="11" fillId="0" borderId="39" xfId="54" applyNumberFormat="1" applyFont="1" applyFill="1" applyBorder="1">
      <alignment/>
      <protection/>
    </xf>
    <xf numFmtId="0" fontId="11" fillId="0" borderId="77" xfId="54" applyNumberFormat="1" applyFont="1" applyFill="1" applyBorder="1">
      <alignment/>
      <protection/>
    </xf>
    <xf numFmtId="0" fontId="11" fillId="0" borderId="40" xfId="54" applyNumberFormat="1" applyFont="1" applyFill="1" applyBorder="1" applyAlignment="1">
      <alignment horizontal="left" wrapText="1"/>
      <protection/>
    </xf>
    <xf numFmtId="0" fontId="11" fillId="0" borderId="44" xfId="54" applyNumberFormat="1" applyFont="1" applyFill="1" applyBorder="1" applyAlignment="1">
      <alignment horizontal="left" wrapText="1"/>
      <protection/>
    </xf>
    <xf numFmtId="0" fontId="7" fillId="0" borderId="69" xfId="54" applyFont="1" applyFill="1" applyBorder="1" applyAlignment="1">
      <alignment horizontal="center" vertical="center" wrapText="1"/>
      <protection/>
    </xf>
    <xf numFmtId="0" fontId="13" fillId="0" borderId="79" xfId="58" applyNumberFormat="1" applyFont="1" applyFill="1" applyBorder="1" applyAlignment="1">
      <alignment horizontal="left" vertical="center"/>
      <protection/>
    </xf>
    <xf numFmtId="0" fontId="13" fillId="0" borderId="26" xfId="58" applyNumberFormat="1" applyFont="1" applyFill="1" applyBorder="1" applyAlignment="1">
      <alignment horizontal="left" vertical="center"/>
      <protection/>
    </xf>
    <xf numFmtId="172" fontId="3" fillId="0" borderId="33" xfId="54" applyNumberFormat="1" applyFont="1" applyFill="1" applyBorder="1" applyAlignment="1">
      <alignment horizontal="center" vertical="center"/>
      <protection/>
    </xf>
    <xf numFmtId="0" fontId="3" fillId="0" borderId="33" xfId="54" applyNumberFormat="1" applyFont="1" applyFill="1" applyBorder="1" applyAlignment="1">
      <alignment horizontal="center" vertical="center"/>
      <protection/>
    </xf>
    <xf numFmtId="174" fontId="3" fillId="0" borderId="33" xfId="54" applyNumberFormat="1" applyFont="1" applyFill="1" applyBorder="1" applyAlignment="1">
      <alignment horizontal="center" vertical="center"/>
      <protection/>
    </xf>
    <xf numFmtId="172" fontId="3" fillId="0" borderId="34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1" fillId="0" borderId="75" xfId="54" applyFont="1" applyFill="1" applyBorder="1" applyAlignment="1">
      <alignment textRotation="90" wrapText="1"/>
      <protection/>
    </xf>
    <xf numFmtId="0" fontId="11" fillId="0" borderId="38" xfId="54" applyFont="1" applyFill="1" applyBorder="1" applyAlignment="1">
      <alignment horizontal="center" textRotation="90" wrapText="1"/>
      <protection/>
    </xf>
    <xf numFmtId="0" fontId="11" fillId="0" borderId="76" xfId="54" applyFont="1" applyFill="1" applyBorder="1" applyAlignment="1">
      <alignment horizontal="center" textRotation="90" wrapText="1"/>
      <protection/>
    </xf>
    <xf numFmtId="0" fontId="11" fillId="0" borderId="76" xfId="54" applyFont="1" applyFill="1" applyBorder="1" applyAlignment="1">
      <alignment horizontal="center" vertical="center" wrapText="1"/>
      <protection/>
    </xf>
    <xf numFmtId="0" fontId="11" fillId="0" borderId="77" xfId="54" applyFont="1" applyFill="1" applyBorder="1" applyAlignment="1">
      <alignment horizontal="center" vertical="center"/>
      <protection/>
    </xf>
    <xf numFmtId="0" fontId="11" fillId="0" borderId="78" xfId="54" applyFont="1" applyFill="1" applyBorder="1" applyAlignment="1">
      <alignment horizontal="center" vertical="center" wrapText="1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0" fontId="7" fillId="0" borderId="19" xfId="54" applyNumberFormat="1" applyFont="1" applyFill="1" applyBorder="1" applyAlignment="1">
      <alignment horizontal="center" vertical="center"/>
      <protection/>
    </xf>
    <xf numFmtId="0" fontId="3" fillId="0" borderId="80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13" fillId="0" borderId="30" xfId="58" applyNumberFormat="1" applyFont="1" applyFill="1" applyBorder="1" applyAlignment="1">
      <alignment horizontal="center" vertical="center"/>
      <protection/>
    </xf>
    <xf numFmtId="0" fontId="13" fillId="0" borderId="32" xfId="58" applyNumberFormat="1" applyFont="1" applyFill="1" applyBorder="1" applyAlignment="1">
      <alignment horizontal="left" vertical="center" wrapText="1"/>
      <protection/>
    </xf>
    <xf numFmtId="0" fontId="13" fillId="0" borderId="23" xfId="58" applyNumberFormat="1" applyFont="1" applyFill="1" applyBorder="1" applyAlignment="1">
      <alignment horizontal="left" vertical="center" wrapText="1"/>
      <protection/>
    </xf>
    <xf numFmtId="0" fontId="13" fillId="0" borderId="33" xfId="58" applyNumberFormat="1" applyFont="1" applyFill="1" applyBorder="1" applyAlignment="1">
      <alignment horizontal="left" vertical="center" wrapText="1"/>
      <protection/>
    </xf>
    <xf numFmtId="0" fontId="13" fillId="0" borderId="24" xfId="58" applyNumberFormat="1" applyFont="1" applyFill="1" applyBorder="1" applyAlignment="1">
      <alignment horizontal="left" vertical="center" wrapText="1"/>
      <protection/>
    </xf>
    <xf numFmtId="0" fontId="13" fillId="0" borderId="34" xfId="58" applyNumberFormat="1" applyFont="1" applyFill="1" applyBorder="1" applyAlignment="1">
      <alignment horizontal="left" vertical="center" wrapText="1"/>
      <protection/>
    </xf>
    <xf numFmtId="0" fontId="13" fillId="0" borderId="22" xfId="58" applyNumberFormat="1" applyFont="1" applyFill="1" applyBorder="1" applyAlignment="1">
      <alignment horizontal="left" vertical="center" wrapText="1"/>
      <protection/>
    </xf>
    <xf numFmtId="172" fontId="7" fillId="0" borderId="18" xfId="54" applyNumberFormat="1" applyFont="1" applyFill="1" applyBorder="1" applyAlignment="1">
      <alignment horizontal="center" vertical="center"/>
      <protection/>
    </xf>
    <xf numFmtId="172" fontId="7" fillId="0" borderId="17" xfId="54" applyNumberFormat="1" applyFont="1" applyFill="1" applyBorder="1" applyAlignment="1">
      <alignment horizontal="center" vertical="center"/>
      <protection/>
    </xf>
    <xf numFmtId="172" fontId="7" fillId="0" borderId="21" xfId="54" applyNumberFormat="1" applyFont="1" applyFill="1" applyBorder="1" applyAlignment="1">
      <alignment horizontal="center" vertical="center"/>
      <protection/>
    </xf>
    <xf numFmtId="172" fontId="7" fillId="0" borderId="19" xfId="54" applyNumberFormat="1" applyFont="1" applyFill="1" applyBorder="1" applyAlignment="1">
      <alignment horizontal="center" vertical="center"/>
      <protection/>
    </xf>
    <xf numFmtId="172" fontId="7" fillId="0" borderId="37" xfId="54" applyNumberFormat="1" applyFont="1" applyFill="1" applyBorder="1" applyAlignment="1">
      <alignment horizontal="center" vertical="center"/>
      <protection/>
    </xf>
    <xf numFmtId="172" fontId="7" fillId="0" borderId="29" xfId="54" applyNumberFormat="1" applyFont="1" applyFill="1" applyBorder="1" applyAlignment="1">
      <alignment horizontal="center" vertical="center"/>
      <protection/>
    </xf>
    <xf numFmtId="172" fontId="7" fillId="0" borderId="36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0" fontId="3" fillId="0" borderId="81" xfId="54" applyFont="1" applyFill="1" applyBorder="1" applyAlignment="1">
      <alignment horizontal="center" vertical="center"/>
      <protection/>
    </xf>
    <xf numFmtId="0" fontId="13" fillId="0" borderId="27" xfId="58" applyNumberFormat="1" applyFont="1" applyFill="1" applyBorder="1" applyAlignment="1">
      <alignment horizontal="left" vertical="center" wrapText="1"/>
      <protection/>
    </xf>
    <xf numFmtId="0" fontId="13" fillId="0" borderId="28" xfId="58" applyNumberFormat="1" applyFont="1" applyFill="1" applyBorder="1" applyAlignment="1">
      <alignment horizontal="left" vertical="center" wrapText="1"/>
      <protection/>
    </xf>
    <xf numFmtId="0" fontId="13" fillId="0" borderId="29" xfId="58" applyNumberFormat="1" applyFont="1" applyFill="1" applyBorder="1" applyAlignment="1">
      <alignment horizontal="left" vertical="center" wrapText="1"/>
      <protection/>
    </xf>
    <xf numFmtId="0" fontId="13" fillId="0" borderId="82" xfId="58" applyNumberFormat="1" applyFont="1" applyFill="1" applyBorder="1" applyAlignment="1">
      <alignment horizontal="center" vertical="center"/>
      <protection/>
    </xf>
    <xf numFmtId="0" fontId="13" fillId="0" borderId="83" xfId="58" applyNumberFormat="1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 wrapText="1"/>
      <protection/>
    </xf>
    <xf numFmtId="0" fontId="14" fillId="0" borderId="24" xfId="54" applyFont="1" applyFill="1" applyBorder="1" applyAlignment="1">
      <alignment horizontal="center" vertical="center" wrapText="1"/>
      <protection/>
    </xf>
    <xf numFmtId="0" fontId="7" fillId="0" borderId="64" xfId="54" applyNumberFormat="1" applyFont="1" applyFill="1" applyBorder="1" applyAlignment="1">
      <alignment horizontal="center" vertical="center"/>
      <protection/>
    </xf>
    <xf numFmtId="0" fontId="7" fillId="0" borderId="74" xfId="54" applyNumberFormat="1" applyFont="1" applyFill="1" applyBorder="1" applyAlignment="1">
      <alignment horizontal="center" vertical="center"/>
      <protection/>
    </xf>
    <xf numFmtId="0" fontId="13" fillId="0" borderId="84" xfId="58" applyNumberFormat="1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horizontal="center" vertical="center" wrapText="1"/>
      <protection/>
    </xf>
    <xf numFmtId="0" fontId="11" fillId="0" borderId="43" xfId="54" applyNumberFormat="1" applyFont="1" applyFill="1" applyBorder="1" applyAlignment="1">
      <alignment horizontal="center" textRotation="90" wrapText="1"/>
      <protection/>
    </xf>
    <xf numFmtId="0" fontId="11" fillId="0" borderId="44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>
      <alignment horizontal="center" vertical="center"/>
      <protection/>
    </xf>
    <xf numFmtId="0" fontId="3" fillId="0" borderId="33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54" applyNumberFormat="1" applyFont="1" applyFill="1" applyBorder="1" applyAlignment="1">
      <alignment horizontal="left" vertical="center" wrapText="1"/>
      <protection/>
    </xf>
    <xf numFmtId="0" fontId="3" fillId="0" borderId="24" xfId="54" applyNumberFormat="1" applyFont="1" applyFill="1" applyBorder="1" applyAlignment="1">
      <alignment horizontal="left" vertical="center" wrapText="1"/>
      <protection/>
    </xf>
    <xf numFmtId="0" fontId="3" fillId="0" borderId="34" xfId="54" applyNumberFormat="1" applyFont="1" applyFill="1" applyBorder="1" applyAlignment="1">
      <alignment horizontal="left" vertical="center" wrapText="1"/>
      <protection/>
    </xf>
    <xf numFmtId="0" fontId="3" fillId="0" borderId="22" xfId="54" applyNumberFormat="1" applyFont="1" applyFill="1" applyBorder="1" applyAlignment="1">
      <alignment horizontal="left" vertical="center" wrapText="1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4" applyNumberFormat="1" applyFont="1" applyFill="1" applyBorder="1" applyAlignment="1">
      <alignment horizontal="left" vertical="center" wrapText="1"/>
      <protection/>
    </xf>
    <xf numFmtId="0" fontId="3" fillId="0" borderId="29" xfId="54" applyNumberFormat="1" applyFont="1" applyFill="1" applyBorder="1" applyAlignment="1">
      <alignment horizontal="left" vertical="center" wrapText="1"/>
      <protection/>
    </xf>
    <xf numFmtId="172" fontId="7" fillId="0" borderId="0" xfId="54" applyNumberFormat="1" applyFont="1" applyFill="1" applyBorder="1" applyAlignment="1">
      <alignment horizontal="center" vertical="center"/>
      <protection/>
    </xf>
    <xf numFmtId="172" fontId="7" fillId="0" borderId="77" xfId="54" applyNumberFormat="1" applyFont="1" applyFill="1" applyBorder="1" applyAlignment="1">
      <alignment horizontal="center" vertical="center"/>
      <protection/>
    </xf>
    <xf numFmtId="172" fontId="7" fillId="0" borderId="76" xfId="54" applyNumberFormat="1" applyFont="1" applyFill="1" applyBorder="1" applyAlignment="1">
      <alignment horizontal="center" vertical="center"/>
      <protection/>
    </xf>
    <xf numFmtId="0" fontId="13" fillId="0" borderId="33" xfId="58" applyNumberFormat="1" applyFont="1" applyFill="1" applyBorder="1" applyAlignment="1">
      <alignment horizontal="center" vertical="center" wrapText="1"/>
      <protection/>
    </xf>
    <xf numFmtId="0" fontId="13" fillId="0" borderId="24" xfId="58" applyNumberFormat="1" applyFont="1" applyFill="1" applyBorder="1" applyAlignment="1">
      <alignment horizontal="center" vertical="center" wrapText="1"/>
      <protection/>
    </xf>
    <xf numFmtId="0" fontId="13" fillId="0" borderId="28" xfId="58" applyNumberFormat="1" applyFont="1" applyFill="1" applyBorder="1" applyAlignment="1">
      <alignment horizontal="center" vertical="center" wrapText="1"/>
      <protection/>
    </xf>
    <xf numFmtId="0" fontId="3" fillId="0" borderId="83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8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64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74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85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86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8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NumberFormat="1" applyFont="1" applyFill="1" applyBorder="1" applyAlignment="1" applyProtection="1">
      <alignment horizontal="center" vertical="center" wrapText="1"/>
      <protection locked="0"/>
    </xf>
    <xf numFmtId="172" fontId="3" fillId="0" borderId="18" xfId="54" applyNumberFormat="1" applyFont="1" applyFill="1" applyBorder="1" applyAlignment="1">
      <alignment horizontal="center" vertical="center"/>
      <protection/>
    </xf>
    <xf numFmtId="174" fontId="7" fillId="0" borderId="18" xfId="54" applyNumberFormat="1" applyFont="1" applyFill="1" applyBorder="1" applyAlignment="1">
      <alignment horizontal="center" vertical="center"/>
      <protection/>
    </xf>
    <xf numFmtId="0" fontId="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66" applyFont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Обычный_СВОДНЫЙ КРКондр200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20</xdr:row>
      <xdr:rowOff>314325</xdr:rowOff>
    </xdr:from>
    <xdr:to>
      <xdr:col>1</xdr:col>
      <xdr:colOff>1438275</xdr:colOff>
      <xdr:row>22</xdr:row>
      <xdr:rowOff>333375</xdr:rowOff>
    </xdr:to>
    <xdr:pic>
      <xdr:nvPicPr>
        <xdr:cNvPr id="1" name="Рисунок 2" descr="Ð¤Ð»Ð°Ð³ ÐÐ¼ÑÑÑÐºÐ¾Ð¹ Ð¾Ð±Ð»Ð°ÑÑ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48625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295275</xdr:rowOff>
    </xdr:from>
    <xdr:to>
      <xdr:col>1</xdr:col>
      <xdr:colOff>1466850</xdr:colOff>
      <xdr:row>30</xdr:row>
      <xdr:rowOff>333375</xdr:rowOff>
    </xdr:to>
    <xdr:pic>
      <xdr:nvPicPr>
        <xdr:cNvPr id="2" name="Рисунок 3" descr="Ð¤Ð»Ð°Ð³ ÑÑÐ±ÑÐµÐºÑÐ° Ð Ð¤ ÐÐ°Ð±Ð°Ð¹ÐºÐ°Ð»ÑÑÐºÐ¸Ð¹ ÐºÑÐ°Ð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1534775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24</xdr:row>
      <xdr:rowOff>314325</xdr:rowOff>
    </xdr:from>
    <xdr:to>
      <xdr:col>1</xdr:col>
      <xdr:colOff>1428750</xdr:colOff>
      <xdr:row>26</xdr:row>
      <xdr:rowOff>257175</xdr:rowOff>
    </xdr:to>
    <xdr:pic>
      <xdr:nvPicPr>
        <xdr:cNvPr id="3" name="Рисунок 4" descr=" Ð¤Ð»Ð°Ð³ Ð¯ÐºÑÑÐ¸Ð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8012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276225</xdr:rowOff>
    </xdr:from>
    <xdr:to>
      <xdr:col>1</xdr:col>
      <xdr:colOff>1419225</xdr:colOff>
      <xdr:row>18</xdr:row>
      <xdr:rowOff>276225</xdr:rowOff>
    </xdr:to>
    <xdr:pic>
      <xdr:nvPicPr>
        <xdr:cNvPr id="4" name="Рисунок 5" descr=" Ð¤Ð»Ð°Ð³ ÐÑÐ¸Ð¼Ð¾ÑÑÐºÐ¾Ð³Ð¾ ÐºÑÐ°Ñ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625792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12</xdr:row>
      <xdr:rowOff>342900</xdr:rowOff>
    </xdr:from>
    <xdr:to>
      <xdr:col>1</xdr:col>
      <xdr:colOff>1390650</xdr:colOff>
      <xdr:row>14</xdr:row>
      <xdr:rowOff>342900</xdr:rowOff>
    </xdr:to>
    <xdr:pic>
      <xdr:nvPicPr>
        <xdr:cNvPr id="5" name="Рисунок 6" descr="Ð¤Ð»Ð°Ð³ Ð¥Ð°Ð±Ð°ÑÐ¾Ð²ÑÐºÐ¾Ð³Ð¾ ÐºÑÐ°Ñ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" y="4562475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41;&#1072;&#1079;&#1072;%20&#1074;&#1089;&#1077;&#1088;&#1086;&#1089;&#1089;&#1080;&#1081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 
Федерация спортивного туризма России
Департамент физической культуры и спорта Приморского края
КОО «Приморская Федерация спортивного туризма»</v>
          </cell>
        </row>
        <row r="25">
          <cell r="C25" t="str">
            <v>Всероссийские соревнования по спортивному туризму на водных дистанциях</v>
          </cell>
        </row>
        <row r="26">
          <cell r="C26" t="str">
            <v>08-12 мая 2019 г.</v>
          </cell>
        </row>
        <row r="27">
          <cell r="C27" t="str">
            <v>Тернейский район Приморского края на участке реки Кема (п. Горелый)</v>
          </cell>
        </row>
        <row r="29">
          <cell r="C29" t="str">
            <v>О.Л.Жигарев, ССВК, г. Новосибирск</v>
          </cell>
        </row>
        <row r="30">
          <cell r="C30" t="str">
            <v>О.В.Молокова, ССВК, г. Екатеринбург</v>
          </cell>
        </row>
        <row r="31">
          <cell r="C31" t="str">
            <v>Е.Е. Чиняева, СС1К, г.Владивосток</v>
          </cell>
        </row>
        <row r="32">
          <cell r="C32" t="str">
            <v>О.В.Молокова, ССВК, г. 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N46">
            <v>2003</v>
          </cell>
          <cell r="P46" t="str">
            <v>II</v>
          </cell>
          <cell r="Q46">
            <v>3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водная</v>
          </cell>
          <cell r="F108" t="str">
            <v>ЛИЧКА</v>
          </cell>
        </row>
        <row r="109">
          <cell r="D109" t="str">
            <v>дистанция - водная - связка</v>
          </cell>
          <cell r="F109" t="str">
            <v>СВЯЗКИ</v>
          </cell>
        </row>
        <row r="110">
          <cell r="D110" t="str">
            <v>дистанция - водная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23.1</v>
          </cell>
          <cell r="B2" t="str">
            <v>Сборная Приморского края</v>
          </cell>
          <cell r="C2" t="str">
            <v>Приморский край</v>
          </cell>
          <cell r="D2" t="str">
            <v>Козырева Екатерина Александровна</v>
          </cell>
          <cell r="E2" t="str">
            <v>2.1</v>
          </cell>
          <cell r="F2">
            <v>1</v>
          </cell>
          <cell r="G2" t="str">
            <v>23.1</v>
          </cell>
          <cell r="H2" t="str">
            <v>Малащенков Дмитрий</v>
          </cell>
          <cell r="I2" t="str">
            <v>1984</v>
          </cell>
          <cell r="J2" t="str">
            <v>КМС</v>
          </cell>
          <cell r="K2" t="str">
            <v>м</v>
          </cell>
          <cell r="L2" t="str">
            <v>М/Ж_4</v>
          </cell>
          <cell r="N2">
            <v>1</v>
          </cell>
          <cell r="O2" t="str">
            <v>м 2</v>
          </cell>
          <cell r="P2">
            <v>22</v>
          </cell>
          <cell r="Q2">
            <v>30</v>
          </cell>
          <cell r="R2">
            <v>1984</v>
          </cell>
          <cell r="U2" t="str">
            <v/>
          </cell>
          <cell r="V2">
            <v>1</v>
          </cell>
        </row>
        <row r="3">
          <cell r="A3" t="str">
            <v>31.1</v>
          </cell>
          <cell r="B3" t="str">
            <v>Сборная Республики Саха (Якутия)</v>
          </cell>
          <cell r="C3" t="str">
            <v>Республика Саха</v>
          </cell>
          <cell r="D3" t="str">
            <v>Лёдов Игорь Николаевич</v>
          </cell>
          <cell r="E3" t="str">
            <v>3.4</v>
          </cell>
          <cell r="F3">
            <v>4</v>
          </cell>
          <cell r="G3" t="str">
            <v>31.1</v>
          </cell>
          <cell r="H3" t="str">
            <v>Масалов Александр</v>
          </cell>
          <cell r="I3" t="str">
            <v>1987</v>
          </cell>
          <cell r="J3" t="str">
            <v>I</v>
          </cell>
          <cell r="K3" t="str">
            <v>м</v>
          </cell>
          <cell r="L3" t="str">
            <v>М/Ж_4</v>
          </cell>
          <cell r="N3">
            <v>1</v>
          </cell>
          <cell r="O3" t="str">
            <v>м 1</v>
          </cell>
          <cell r="Q3">
            <v>10</v>
          </cell>
          <cell r="R3">
            <v>1987</v>
          </cell>
          <cell r="U3" t="str">
            <v/>
          </cell>
          <cell r="V3">
            <v>1</v>
          </cell>
        </row>
        <row r="4">
          <cell r="A4" t="str">
            <v>15.1</v>
          </cell>
          <cell r="B4" t="str">
            <v>Сборная Хабаровского края</v>
          </cell>
          <cell r="C4" t="str">
            <v>Хабаровский край</v>
          </cell>
          <cell r="D4" t="str">
            <v>Стафик Роман Александрович</v>
          </cell>
          <cell r="E4" t="str">
            <v>4.13</v>
          </cell>
          <cell r="F4">
            <v>13</v>
          </cell>
          <cell r="G4" t="str">
            <v>15.1</v>
          </cell>
          <cell r="H4" t="str">
            <v>Даниленко Алексей</v>
          </cell>
          <cell r="I4" t="str">
            <v>1992</v>
          </cell>
          <cell r="J4" t="str">
            <v>КМС</v>
          </cell>
          <cell r="K4" t="str">
            <v>м</v>
          </cell>
          <cell r="L4" t="str">
            <v>М/Ж_4</v>
          </cell>
          <cell r="N4">
            <v>1</v>
          </cell>
          <cell r="O4" t="str">
            <v>м 3</v>
          </cell>
          <cell r="P4">
            <v>21</v>
          </cell>
          <cell r="Q4">
            <v>30</v>
          </cell>
          <cell r="R4">
            <v>1992</v>
          </cell>
          <cell r="U4" t="str">
            <v/>
          </cell>
          <cell r="V4">
            <v>1</v>
          </cell>
        </row>
        <row r="5">
          <cell r="A5" t="str">
            <v>2.2</v>
          </cell>
          <cell r="B5" t="str">
            <v>Сборная Приморского края</v>
          </cell>
          <cell r="C5" t="str">
            <v>Приморский край</v>
          </cell>
          <cell r="D5" t="str">
            <v>Козырева Екатерина Александровна</v>
          </cell>
          <cell r="E5" t="str">
            <v>2.2</v>
          </cell>
          <cell r="F5">
            <v>2</v>
          </cell>
          <cell r="H5" t="str">
            <v>Гуменюк Дмитрий</v>
          </cell>
          <cell r="I5" t="str">
            <v>1976</v>
          </cell>
          <cell r="J5" t="str">
            <v>КМС</v>
          </cell>
          <cell r="K5" t="str">
            <v>м</v>
          </cell>
          <cell r="L5" t="str">
            <v>М/Ж_4</v>
          </cell>
          <cell r="N5">
            <v>2</v>
          </cell>
          <cell r="O5" t="str">
            <v/>
          </cell>
          <cell r="P5">
            <v>22</v>
          </cell>
          <cell r="Q5">
            <v>30</v>
          </cell>
          <cell r="R5">
            <v>1976</v>
          </cell>
          <cell r="U5" t="str">
            <v/>
          </cell>
          <cell r="V5">
            <v>1</v>
          </cell>
        </row>
        <row r="6">
          <cell r="A6" t="str">
            <v>15.2</v>
          </cell>
          <cell r="B6" t="str">
            <v>Сборная Хабаровского края</v>
          </cell>
          <cell r="C6" t="str">
            <v>Хабаровский край</v>
          </cell>
          <cell r="D6" t="str">
            <v>Стафик Роман Александрович</v>
          </cell>
          <cell r="E6" t="str">
            <v>4.14</v>
          </cell>
          <cell r="F6">
            <v>14</v>
          </cell>
          <cell r="G6" t="str">
            <v>15.2</v>
          </cell>
          <cell r="H6" t="str">
            <v>Петров Игорь</v>
          </cell>
          <cell r="I6" t="str">
            <v>1998</v>
          </cell>
          <cell r="J6" t="str">
            <v>КМС</v>
          </cell>
          <cell r="K6" t="str">
            <v>м</v>
          </cell>
          <cell r="L6" t="str">
            <v>М/Ж_4</v>
          </cell>
          <cell r="N6">
            <v>2</v>
          </cell>
          <cell r="O6" t="str">
            <v>м 3</v>
          </cell>
          <cell r="P6">
            <v>21</v>
          </cell>
          <cell r="Q6">
            <v>30</v>
          </cell>
          <cell r="R6">
            <v>1998</v>
          </cell>
          <cell r="U6" t="str">
            <v/>
          </cell>
          <cell r="V6">
            <v>1</v>
          </cell>
        </row>
        <row r="7">
          <cell r="A7" t="str">
            <v>111.1</v>
          </cell>
          <cell r="B7" t="str">
            <v>Сборная Приморского края</v>
          </cell>
          <cell r="C7" t="str">
            <v>Приморский край</v>
          </cell>
          <cell r="D7" t="str">
            <v>Козырева Екатерина Александровна</v>
          </cell>
          <cell r="E7" t="str">
            <v>2.4</v>
          </cell>
          <cell r="F7">
            <v>4</v>
          </cell>
          <cell r="G7" t="str">
            <v>111.1</v>
          </cell>
          <cell r="H7" t="str">
            <v>Курносов Вячеслав</v>
          </cell>
          <cell r="I7" t="str">
            <v>1991</v>
          </cell>
          <cell r="J7" t="str">
            <v>I</v>
          </cell>
          <cell r="K7" t="str">
            <v>м</v>
          </cell>
          <cell r="L7" t="str">
            <v>М/Ж_4</v>
          </cell>
          <cell r="N7">
            <v>3</v>
          </cell>
          <cell r="O7" t="str">
            <v>м 1</v>
          </cell>
          <cell r="P7">
            <v>101</v>
          </cell>
          <cell r="Q7">
            <v>10</v>
          </cell>
          <cell r="R7">
            <v>1991</v>
          </cell>
          <cell r="U7" t="str">
            <v/>
          </cell>
          <cell r="V7">
            <v>1</v>
          </cell>
        </row>
        <row r="8">
          <cell r="A8" t="str">
            <v>10.2</v>
          </cell>
          <cell r="B8" t="str">
            <v>Сборная Хабаровского края</v>
          </cell>
          <cell r="C8" t="str">
            <v>Хабаровский край</v>
          </cell>
          <cell r="D8" t="str">
            <v>Стафик Роман Александрович</v>
          </cell>
          <cell r="E8" t="str">
            <v>4.7</v>
          </cell>
          <cell r="F8">
            <v>7</v>
          </cell>
          <cell r="G8" t="str">
            <v>10.2</v>
          </cell>
          <cell r="H8" t="str">
            <v>Безкопыльный Андрей</v>
          </cell>
          <cell r="I8" t="str">
            <v>1993</v>
          </cell>
          <cell r="J8" t="str">
            <v>КМС</v>
          </cell>
          <cell r="K8" t="str">
            <v>м</v>
          </cell>
          <cell r="L8" t="str">
            <v>М/Ж_4</v>
          </cell>
          <cell r="N8">
            <v>3</v>
          </cell>
          <cell r="O8" t="str">
            <v>м 1</v>
          </cell>
          <cell r="P8">
            <v>19</v>
          </cell>
          <cell r="Q8">
            <v>30</v>
          </cell>
          <cell r="R8">
            <v>1993</v>
          </cell>
          <cell r="U8" t="str">
            <v/>
          </cell>
          <cell r="V8">
            <v>1</v>
          </cell>
        </row>
        <row r="9">
          <cell r="A9" t="str">
            <v>24.2</v>
          </cell>
          <cell r="B9" t="str">
            <v>Сборная Приморского края</v>
          </cell>
          <cell r="C9" t="str">
            <v>Приморский край</v>
          </cell>
          <cell r="D9" t="str">
            <v>Козырева Екатерина Александровна</v>
          </cell>
          <cell r="E9" t="str">
            <v>2.7</v>
          </cell>
          <cell r="F9">
            <v>7</v>
          </cell>
          <cell r="G9" t="str">
            <v>24.2</v>
          </cell>
          <cell r="H9" t="str">
            <v>Хотулев Константин </v>
          </cell>
          <cell r="I9" t="str">
            <v>1989</v>
          </cell>
          <cell r="J9" t="str">
            <v>КМС</v>
          </cell>
          <cell r="K9" t="str">
            <v>м</v>
          </cell>
          <cell r="L9" t="str">
            <v>М/Ж_4</v>
          </cell>
          <cell r="N9">
            <v>4</v>
          </cell>
          <cell r="O9" t="str">
            <v>м 3</v>
          </cell>
          <cell r="P9">
            <v>101</v>
          </cell>
          <cell r="Q9">
            <v>30</v>
          </cell>
          <cell r="R9">
            <v>1989</v>
          </cell>
          <cell r="U9" t="str">
            <v/>
          </cell>
          <cell r="V9">
            <v>1</v>
          </cell>
        </row>
        <row r="10">
          <cell r="A10" t="str">
            <v>4.10</v>
          </cell>
          <cell r="B10" t="str">
            <v>Сборная Хабаровского края</v>
          </cell>
          <cell r="C10" t="str">
            <v>Хабаровский край</v>
          </cell>
          <cell r="D10" t="str">
            <v>Стафик Роман Александрович</v>
          </cell>
          <cell r="E10" t="str">
            <v>4.10</v>
          </cell>
          <cell r="F10">
            <v>10</v>
          </cell>
          <cell r="H10" t="str">
            <v>Хименко Виталий</v>
          </cell>
          <cell r="I10" t="str">
            <v>1972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4</v>
          </cell>
          <cell r="O10" t="str">
            <v/>
          </cell>
          <cell r="P10">
            <v>20</v>
          </cell>
          <cell r="Q10">
            <v>30</v>
          </cell>
          <cell r="R10">
            <v>1972</v>
          </cell>
          <cell r="U10" t="str">
            <v/>
          </cell>
          <cell r="V10">
            <v>1</v>
          </cell>
        </row>
        <row r="11">
          <cell r="A11" t="str">
            <v>24.1</v>
          </cell>
          <cell r="B11" t="str">
            <v>Сборная Приморского края</v>
          </cell>
          <cell r="C11" t="str">
            <v>Приморский край</v>
          </cell>
          <cell r="D11" t="str">
            <v>Козырева Екатерина Александровна</v>
          </cell>
          <cell r="E11" t="str">
            <v>2.5</v>
          </cell>
          <cell r="F11">
            <v>5</v>
          </cell>
          <cell r="G11" t="str">
            <v>24.1</v>
          </cell>
          <cell r="H11" t="str">
            <v>Мищенко Денис</v>
          </cell>
          <cell r="I11" t="str">
            <v>1991</v>
          </cell>
          <cell r="J11" t="str">
            <v>I</v>
          </cell>
          <cell r="K11" t="str">
            <v>м</v>
          </cell>
          <cell r="L11" t="str">
            <v>М/Ж_4</v>
          </cell>
          <cell r="N11">
            <v>5</v>
          </cell>
          <cell r="O11" t="str">
            <v>м 3</v>
          </cell>
          <cell r="P11">
            <v>101</v>
          </cell>
          <cell r="Q11">
            <v>10</v>
          </cell>
          <cell r="R11">
            <v>1991</v>
          </cell>
          <cell r="U11" t="str">
            <v/>
          </cell>
          <cell r="V11">
            <v>1</v>
          </cell>
        </row>
        <row r="12">
          <cell r="A12" t="str">
            <v>17.1</v>
          </cell>
          <cell r="B12" t="str">
            <v>Сборная Хабаровского края</v>
          </cell>
          <cell r="C12" t="str">
            <v>Хабаровский край</v>
          </cell>
          <cell r="D12" t="str">
            <v>Стафик Роман Александрович</v>
          </cell>
          <cell r="E12" t="str">
            <v>4.12</v>
          </cell>
          <cell r="F12">
            <v>12</v>
          </cell>
          <cell r="G12" t="str">
            <v>17.1</v>
          </cell>
          <cell r="H12" t="str">
            <v>Поплёнкин Александр</v>
          </cell>
          <cell r="I12" t="str">
            <v>1980</v>
          </cell>
          <cell r="J12" t="str">
            <v>I</v>
          </cell>
          <cell r="K12" t="str">
            <v>м</v>
          </cell>
          <cell r="L12" t="str">
            <v>М/Ж_4</v>
          </cell>
          <cell r="N12">
            <v>5</v>
          </cell>
          <cell r="O12" t="str">
            <v>м 5</v>
          </cell>
          <cell r="P12">
            <v>20</v>
          </cell>
          <cell r="Q12">
            <v>10</v>
          </cell>
          <cell r="R12">
            <v>1980</v>
          </cell>
          <cell r="U12" t="str">
            <v/>
          </cell>
          <cell r="V12">
            <v>1</v>
          </cell>
        </row>
        <row r="13">
          <cell r="A13" t="str">
            <v>107.1</v>
          </cell>
          <cell r="B13" t="str">
            <v>Сборная Приморского края</v>
          </cell>
          <cell r="C13" t="str">
            <v>Приморский край</v>
          </cell>
          <cell r="D13" t="str">
            <v>Козырева Екатерина Александровна</v>
          </cell>
          <cell r="E13" t="str">
            <v>2.8</v>
          </cell>
          <cell r="F13">
            <v>8</v>
          </cell>
          <cell r="G13" t="str">
            <v>107.1</v>
          </cell>
          <cell r="H13" t="str">
            <v>Козырева Екатерина </v>
          </cell>
          <cell r="I13" t="str">
            <v>1994</v>
          </cell>
          <cell r="J13" t="str">
            <v>КМС</v>
          </cell>
          <cell r="K13" t="str">
            <v>ж</v>
          </cell>
          <cell r="L13" t="str">
            <v>М/Ж_4</v>
          </cell>
          <cell r="N13">
            <v>6</v>
          </cell>
          <cell r="O13" t="str">
            <v>ж 1</v>
          </cell>
          <cell r="P13">
            <v>121</v>
          </cell>
          <cell r="Q13">
            <v>30</v>
          </cell>
          <cell r="R13">
            <v>1994</v>
          </cell>
          <cell r="U13" t="str">
            <v/>
          </cell>
          <cell r="V13">
            <v>1</v>
          </cell>
        </row>
        <row r="14">
          <cell r="A14" t="str">
            <v>11.1</v>
          </cell>
          <cell r="B14" t="str">
            <v>Сборная Хабаровского края</v>
          </cell>
          <cell r="C14" t="str">
            <v>Хабаровский край</v>
          </cell>
          <cell r="D14" t="str">
            <v>Стафик Роман Александрович</v>
          </cell>
          <cell r="E14" t="str">
            <v>4.18</v>
          </cell>
          <cell r="F14">
            <v>18</v>
          </cell>
          <cell r="G14" t="str">
            <v>11.1</v>
          </cell>
          <cell r="H14" t="str">
            <v>Гусевская Екатерина</v>
          </cell>
          <cell r="I14" t="str">
            <v>1990</v>
          </cell>
          <cell r="J14" t="str">
            <v>I</v>
          </cell>
          <cell r="K14" t="str">
            <v>ж</v>
          </cell>
          <cell r="L14" t="str">
            <v>М/Ж_4</v>
          </cell>
          <cell r="N14">
            <v>6</v>
          </cell>
          <cell r="O14" t="str">
            <v>ж 1</v>
          </cell>
          <cell r="Q14">
            <v>10</v>
          </cell>
          <cell r="R14">
            <v>1990</v>
          </cell>
          <cell r="U14" t="str">
            <v/>
          </cell>
          <cell r="V14">
            <v>1</v>
          </cell>
        </row>
        <row r="15">
          <cell r="A15" t="str">
            <v>107.2</v>
          </cell>
          <cell r="B15" t="str">
            <v>Сборная Приморского края</v>
          </cell>
          <cell r="C15" t="str">
            <v>Приморский край</v>
          </cell>
          <cell r="D15" t="str">
            <v>Козырева Екатерина Александровна</v>
          </cell>
          <cell r="E15" t="str">
            <v>2.9</v>
          </cell>
          <cell r="F15">
            <v>9</v>
          </cell>
          <cell r="G15" t="str">
            <v>107.2</v>
          </cell>
          <cell r="H15" t="str">
            <v>Панченко Ольга</v>
          </cell>
          <cell r="I15" t="str">
            <v>1984</v>
          </cell>
          <cell r="J15" t="str">
            <v>КМС</v>
          </cell>
          <cell r="K15" t="str">
            <v>ж</v>
          </cell>
          <cell r="L15" t="str">
            <v>М/Ж_4</v>
          </cell>
          <cell r="N15">
            <v>7</v>
          </cell>
          <cell r="O15" t="str">
            <v>ж 1</v>
          </cell>
          <cell r="P15">
            <v>121</v>
          </cell>
          <cell r="Q15">
            <v>30</v>
          </cell>
          <cell r="R15">
            <v>1984</v>
          </cell>
          <cell r="U15" t="str">
            <v/>
          </cell>
          <cell r="V15">
            <v>1</v>
          </cell>
        </row>
        <row r="16">
          <cell r="A16" t="str">
            <v>14.1</v>
          </cell>
          <cell r="B16" t="str">
            <v>Сборная Хабаровского края</v>
          </cell>
          <cell r="C16" t="str">
            <v>Хабаровский край</v>
          </cell>
          <cell r="D16" t="str">
            <v>Стафик Роман Александрович</v>
          </cell>
          <cell r="E16" t="str">
            <v>4.3</v>
          </cell>
          <cell r="F16">
            <v>3</v>
          </cell>
          <cell r="G16" t="str">
            <v>14.1</v>
          </cell>
          <cell r="H16" t="str">
            <v>Кандалова Инара</v>
          </cell>
          <cell r="I16" t="str">
            <v>1991</v>
          </cell>
          <cell r="J16" t="str">
            <v>КМС</v>
          </cell>
          <cell r="K16" t="str">
            <v>ж</v>
          </cell>
          <cell r="L16" t="str">
            <v>М/Ж_4</v>
          </cell>
          <cell r="N16">
            <v>7</v>
          </cell>
          <cell r="O16" t="str">
            <v>ж 3</v>
          </cell>
          <cell r="P16">
            <v>13</v>
          </cell>
          <cell r="Q16">
            <v>30</v>
          </cell>
          <cell r="R16">
            <v>1991</v>
          </cell>
          <cell r="U16" t="str">
            <v/>
          </cell>
          <cell r="V16">
            <v>1</v>
          </cell>
        </row>
        <row r="17">
          <cell r="A17" t="str">
            <v>144.1</v>
          </cell>
          <cell r="B17" t="str">
            <v>Сборная Приморского края</v>
          </cell>
          <cell r="C17" t="str">
            <v>Приморский край</v>
          </cell>
          <cell r="D17" t="str">
            <v>Козырева Екатерина Александровна</v>
          </cell>
          <cell r="E17" t="str">
            <v>2.10</v>
          </cell>
          <cell r="F17">
            <v>10</v>
          </cell>
          <cell r="G17" t="str">
            <v>144.1</v>
          </cell>
          <cell r="H17" t="str">
            <v>Чулкова Полина</v>
          </cell>
          <cell r="I17" t="str">
            <v>1984</v>
          </cell>
          <cell r="J17" t="str">
            <v>КМС</v>
          </cell>
          <cell r="K17" t="str">
            <v>ж</v>
          </cell>
          <cell r="L17" t="str">
            <v>М/Ж_4</v>
          </cell>
          <cell r="N17">
            <v>8</v>
          </cell>
          <cell r="O17" t="str">
            <v>ж 2</v>
          </cell>
          <cell r="P17">
            <v>121</v>
          </cell>
          <cell r="Q17">
            <v>30</v>
          </cell>
          <cell r="R17">
            <v>1984</v>
          </cell>
          <cell r="U17" t="str">
            <v/>
          </cell>
          <cell r="V17">
            <v>1</v>
          </cell>
        </row>
        <row r="18">
          <cell r="A18" t="str">
            <v>12.1</v>
          </cell>
          <cell r="B18" t="str">
            <v>Сборная Хабаровского края</v>
          </cell>
          <cell r="C18" t="str">
            <v>Хабаровский край</v>
          </cell>
          <cell r="D18" t="str">
            <v>Стафик Роман Александрович</v>
          </cell>
          <cell r="E18" t="str">
            <v>4.1</v>
          </cell>
          <cell r="F18">
            <v>1</v>
          </cell>
          <cell r="G18" t="str">
            <v>12.1</v>
          </cell>
          <cell r="H18" t="str">
            <v>Кошкина Кристина</v>
          </cell>
          <cell r="I18" t="str">
            <v>1991</v>
          </cell>
          <cell r="J18" t="str">
            <v>КМС</v>
          </cell>
          <cell r="K18" t="str">
            <v>ж</v>
          </cell>
          <cell r="L18" t="str">
            <v>М/Ж_4</v>
          </cell>
          <cell r="N18">
            <v>8</v>
          </cell>
          <cell r="O18" t="str">
            <v>ж 2</v>
          </cell>
          <cell r="P18">
            <v>13</v>
          </cell>
          <cell r="Q18">
            <v>30</v>
          </cell>
          <cell r="R18">
            <v>1991</v>
          </cell>
          <cell r="U18" t="str">
            <v/>
          </cell>
          <cell r="V18">
            <v>1</v>
          </cell>
        </row>
        <row r="19">
          <cell r="A19" t="str">
            <v>14.2</v>
          </cell>
          <cell r="B19" t="str">
            <v>Сборная Хабаровского края</v>
          </cell>
          <cell r="C19" t="str">
            <v>Хабаровский край</v>
          </cell>
          <cell r="D19" t="str">
            <v>Стафик Роман Александрович</v>
          </cell>
          <cell r="E19" t="str">
            <v>4.4</v>
          </cell>
          <cell r="F19">
            <v>4</v>
          </cell>
          <cell r="G19" t="str">
            <v>14.2</v>
          </cell>
          <cell r="H19" t="str">
            <v>Иванченко Екатерина</v>
          </cell>
          <cell r="I19" t="str">
            <v>1998</v>
          </cell>
          <cell r="J19" t="str">
            <v>КМС</v>
          </cell>
          <cell r="K19" t="str">
            <v>ж</v>
          </cell>
          <cell r="L19" t="str">
            <v>М/Ж_4</v>
          </cell>
          <cell r="N19">
            <v>8</v>
          </cell>
          <cell r="O19" t="str">
            <v>ж 3</v>
          </cell>
          <cell r="P19">
            <v>13</v>
          </cell>
          <cell r="Q19">
            <v>30</v>
          </cell>
          <cell r="R19">
            <v>1998</v>
          </cell>
          <cell r="U19" t="str">
            <v/>
          </cell>
          <cell r="V19">
            <v>1</v>
          </cell>
        </row>
        <row r="20">
          <cell r="A20" t="str">
            <v>144.2</v>
          </cell>
          <cell r="B20" t="str">
            <v>Сборная Приморского края</v>
          </cell>
          <cell r="C20" t="str">
            <v>Приморский край</v>
          </cell>
          <cell r="D20" t="str">
            <v>Козырева Екатерина Александровна</v>
          </cell>
          <cell r="E20" t="str">
            <v>2.12</v>
          </cell>
          <cell r="F20">
            <v>12</v>
          </cell>
          <cell r="G20" t="str">
            <v>144.2</v>
          </cell>
          <cell r="H20" t="str">
            <v>Казорина Екатерина</v>
          </cell>
          <cell r="I20" t="str">
            <v>1985</v>
          </cell>
          <cell r="J20" t="str">
            <v>I</v>
          </cell>
          <cell r="K20" t="str">
            <v>ж</v>
          </cell>
          <cell r="L20" t="str">
            <v>М/Ж_4</v>
          </cell>
          <cell r="N20">
            <v>9</v>
          </cell>
          <cell r="O20" t="str">
            <v>ж 2</v>
          </cell>
          <cell r="Q20">
            <v>10</v>
          </cell>
          <cell r="R20">
            <v>1985</v>
          </cell>
          <cell r="U20" t="str">
            <v/>
          </cell>
          <cell r="V20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30.1_30.2</v>
          </cell>
          <cell r="D2" t="str">
            <v>Сборная Забайкальского края</v>
          </cell>
          <cell r="E2" t="str">
            <v>Забайкальский край</v>
          </cell>
          <cell r="F2" t="str">
            <v>Себеченко Александр(I),
Глушков Денис (I)</v>
          </cell>
          <cell r="G2" t="str">
            <v>м</v>
          </cell>
          <cell r="H2" t="str">
            <v>М/Ж_4</v>
          </cell>
          <cell r="J2">
            <v>20</v>
          </cell>
          <cell r="K2">
            <v>1</v>
          </cell>
        </row>
        <row r="3">
          <cell r="C3" t="str">
            <v>107.1_107.2</v>
          </cell>
          <cell r="D3" t="str">
            <v>Сборная Приморского края</v>
          </cell>
          <cell r="E3" t="str">
            <v>Приморский край</v>
          </cell>
          <cell r="F3" t="str">
            <v>Козырева Екатерина (КМС),
Панченко Ольга(КМС)</v>
          </cell>
          <cell r="G3" t="str">
            <v>ж</v>
          </cell>
          <cell r="H3" t="str">
            <v>М/Ж_4</v>
          </cell>
          <cell r="J3">
            <v>60</v>
          </cell>
          <cell r="K3">
            <v>1</v>
          </cell>
        </row>
        <row r="4">
          <cell r="C4" t="str">
            <v>144.1_144.2</v>
          </cell>
          <cell r="D4" t="str">
            <v>Сборная Приморского края</v>
          </cell>
          <cell r="E4" t="str">
            <v>Приморский край</v>
          </cell>
          <cell r="F4" t="str">
            <v>Чулкова Полина(КМС),
Казорина Екатерина(I)</v>
          </cell>
          <cell r="G4" t="str">
            <v>ж</v>
          </cell>
          <cell r="H4" t="str">
            <v>М/Ж_4</v>
          </cell>
          <cell r="J4">
            <v>40</v>
          </cell>
          <cell r="K4">
            <v>2</v>
          </cell>
        </row>
        <row r="5">
          <cell r="C5" t="str">
            <v>111.2_111.1</v>
          </cell>
          <cell r="D5" t="str">
            <v>Сборная Приморского края</v>
          </cell>
          <cell r="E5" t="str">
            <v>Приморский край</v>
          </cell>
          <cell r="F5" t="str">
            <v>Марченко Виталий(КМС),
Курносов Вячеслав(I)</v>
          </cell>
          <cell r="G5" t="str">
            <v>м</v>
          </cell>
          <cell r="H5" t="str">
            <v>М/Ж_4</v>
          </cell>
          <cell r="J5">
            <v>40</v>
          </cell>
          <cell r="K5">
            <v>1</v>
          </cell>
        </row>
        <row r="6">
          <cell r="C6" t="str">
            <v>23.1_23.2</v>
          </cell>
          <cell r="D6" t="str">
            <v>Сборная Приморского края</v>
          </cell>
          <cell r="E6" t="str">
            <v>Приморский край</v>
          </cell>
          <cell r="F6" t="str">
            <v>Малащенков Дмитрий(КМС),
Боровик Николай(КМС)</v>
          </cell>
          <cell r="G6" t="str">
            <v>м</v>
          </cell>
          <cell r="H6" t="str">
            <v>М/Ж_4</v>
          </cell>
          <cell r="J6">
            <v>60</v>
          </cell>
          <cell r="K6">
            <v>2</v>
          </cell>
        </row>
        <row r="7">
          <cell r="C7" t="str">
            <v>24.1_24.2</v>
          </cell>
          <cell r="D7" t="str">
            <v>Сборная Приморского края</v>
          </cell>
          <cell r="E7" t="str">
            <v>Приморский край</v>
          </cell>
          <cell r="F7" t="str">
            <v>Мищенко Денис(I),
Хотулев Константин (КМС)</v>
          </cell>
          <cell r="G7" t="str">
            <v>м</v>
          </cell>
          <cell r="H7" t="str">
            <v>М/Ж_4</v>
          </cell>
          <cell r="J7">
            <v>40</v>
          </cell>
          <cell r="K7">
            <v>3</v>
          </cell>
        </row>
        <row r="8">
          <cell r="C8" t="str">
            <v>31.1_31.1</v>
          </cell>
          <cell r="D8" t="str">
            <v>Сборная Республики Саха (Якутия)</v>
          </cell>
          <cell r="E8" t="str">
            <v>Республика Саха</v>
          </cell>
          <cell r="F8" t="str">
            <v>Лёдов Игорь (I),
Масалов Александр(I)</v>
          </cell>
          <cell r="G8" t="str">
            <v>м</v>
          </cell>
          <cell r="H8" t="str">
            <v>М/Ж_4</v>
          </cell>
          <cell r="J8">
            <v>20</v>
          </cell>
          <cell r="K8">
            <v>1</v>
          </cell>
        </row>
        <row r="9">
          <cell r="C9" t="str">
            <v>32.1_32.2</v>
          </cell>
          <cell r="D9" t="str">
            <v>Сборная Республики Саха (Якутия)</v>
          </cell>
          <cell r="E9" t="str">
            <v>Республика Саха</v>
          </cell>
          <cell r="F9" t="str">
            <v>Габрилевич Константин(I),
Кузнецов Николай(I)</v>
          </cell>
          <cell r="G9" t="str">
            <v>м</v>
          </cell>
          <cell r="H9" t="str">
            <v>М/Ж_4</v>
          </cell>
          <cell r="J9">
            <v>20</v>
          </cell>
          <cell r="K9">
            <v>2</v>
          </cell>
        </row>
        <row r="10">
          <cell r="C10" t="str">
            <v>11.1_11.2</v>
          </cell>
          <cell r="D10" t="str">
            <v>Сборная Хабаровского края</v>
          </cell>
          <cell r="E10" t="str">
            <v>Хабаровский край</v>
          </cell>
          <cell r="F10" t="str">
            <v>Гусевская Екатерина(I),
Киселева Дарья(КМС)</v>
          </cell>
          <cell r="G10" t="str">
            <v>ж</v>
          </cell>
          <cell r="H10" t="str">
            <v>М/Ж_4</v>
          </cell>
          <cell r="J10">
            <v>40</v>
          </cell>
          <cell r="K10">
            <v>1</v>
          </cell>
        </row>
        <row r="11">
          <cell r="C11" t="str">
            <v>12.1_12.2</v>
          </cell>
          <cell r="D11" t="str">
            <v>Сборная Хабаровского края</v>
          </cell>
          <cell r="E11" t="str">
            <v>Хабаровский край</v>
          </cell>
          <cell r="F11" t="str">
            <v>Кошкина Кристина(КМС),
Орел Анастасия(КМС)</v>
          </cell>
          <cell r="G11" t="str">
            <v>ж</v>
          </cell>
          <cell r="H11" t="str">
            <v>М/Ж_4</v>
          </cell>
          <cell r="J11">
            <v>60</v>
          </cell>
          <cell r="K11">
            <v>2</v>
          </cell>
        </row>
        <row r="12">
          <cell r="C12" t="str">
            <v>14.1_14.2</v>
          </cell>
          <cell r="D12" t="str">
            <v>Сборная Хабаровского края</v>
          </cell>
          <cell r="E12" t="str">
            <v>Хабаровский край</v>
          </cell>
          <cell r="F12" t="str">
            <v>Кандалова Инара(КМС),
Иванченко Екатерина(КМС)</v>
          </cell>
          <cell r="G12" t="str">
            <v>ж</v>
          </cell>
          <cell r="H12" t="str">
            <v>М/Ж_4</v>
          </cell>
          <cell r="J12">
            <v>60</v>
          </cell>
          <cell r="K12">
            <v>3</v>
          </cell>
        </row>
        <row r="13">
          <cell r="C13" t="str">
            <v>10.1_10.2</v>
          </cell>
          <cell r="D13" t="str">
            <v>Сборная Хабаровского края</v>
          </cell>
          <cell r="E13" t="str">
            <v>Хабаровский край</v>
          </cell>
          <cell r="F13" t="str">
            <v>Попугаев Дмитрий(КМС),
Безкопыльный Андрей(КМС)</v>
          </cell>
          <cell r="G13" t="str">
            <v>м</v>
          </cell>
          <cell r="H13" t="str">
            <v>М/Ж_4</v>
          </cell>
          <cell r="J13">
            <v>60</v>
          </cell>
          <cell r="K13">
            <v>1</v>
          </cell>
        </row>
        <row r="14">
          <cell r="C14" t="str">
            <v>18.1_18.2</v>
          </cell>
          <cell r="D14" t="str">
            <v>Сборная Хабаровского края</v>
          </cell>
          <cell r="E14" t="str">
            <v>Хабаровский край</v>
          </cell>
          <cell r="F14" t="str">
            <v>Гапиенко Максим(КМС),
Семенчуков Николай(КМС)</v>
          </cell>
          <cell r="G14" t="str">
            <v>м</v>
          </cell>
          <cell r="H14" t="str">
            <v>М/Ж_4</v>
          </cell>
          <cell r="J14">
            <v>60</v>
          </cell>
          <cell r="K14">
            <v>2</v>
          </cell>
        </row>
        <row r="15">
          <cell r="C15" t="str">
            <v>15.1_15.2</v>
          </cell>
          <cell r="D15" t="str">
            <v>Сборная Хабаровского края</v>
          </cell>
          <cell r="E15" t="str">
            <v>Хабаровский край</v>
          </cell>
          <cell r="F15" t="str">
            <v>Даниленко Алексей(КМС),
Петров Игорь(КМС)</v>
          </cell>
          <cell r="G15" t="str">
            <v>м</v>
          </cell>
          <cell r="H15" t="str">
            <v>М/Ж_4</v>
          </cell>
          <cell r="J15">
            <v>60</v>
          </cell>
          <cell r="K15">
            <v>3</v>
          </cell>
        </row>
        <row r="16">
          <cell r="C16" t="str">
            <v>16.1_16.2</v>
          </cell>
          <cell r="D16" t="str">
            <v>Сборная Хабаровского края</v>
          </cell>
          <cell r="E16" t="str">
            <v>Хабаровский край</v>
          </cell>
          <cell r="F16" t="str">
            <v>Гнетов Павел(КМС),
Нищимных Дмитрий(КМС)</v>
          </cell>
          <cell r="G16" t="str">
            <v>м</v>
          </cell>
          <cell r="H16" t="str">
            <v>М/Ж_4</v>
          </cell>
          <cell r="J16">
            <v>60</v>
          </cell>
          <cell r="K16">
            <v>4</v>
          </cell>
        </row>
        <row r="17">
          <cell r="C17" t="str">
            <v>17.1_17.2</v>
          </cell>
          <cell r="D17" t="str">
            <v>Сборная Хабаровского края</v>
          </cell>
          <cell r="E17" t="str">
            <v>Хабаровский край</v>
          </cell>
          <cell r="F17" t="str">
            <v>Поплёнкин Александр(I),
Непогодин Михаил(МС)</v>
          </cell>
          <cell r="G17" t="str">
            <v>м</v>
          </cell>
          <cell r="H17" t="str">
            <v>М/Ж_4</v>
          </cell>
          <cell r="J17">
            <v>110</v>
          </cell>
          <cell r="K17">
            <v>5</v>
          </cell>
        </row>
        <row r="18">
          <cell r="C18" t="str">
            <v>4.11_4.15</v>
          </cell>
          <cell r="D18" t="str">
            <v>Сборная Хабаровского края</v>
          </cell>
          <cell r="E18" t="str">
            <v>Хабаровский край</v>
          </cell>
          <cell r="F18" t="str">
            <v>Непогодин Михаил(МС),
Поплёнкин Александр(I)</v>
          </cell>
          <cell r="G18" t="str">
            <v>м</v>
          </cell>
          <cell r="H18" t="str">
            <v>М/Ж_4</v>
          </cell>
          <cell r="J18">
            <v>110</v>
          </cell>
          <cell r="K18">
            <v>5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22</v>
          </cell>
          <cell r="B2" t="str">
            <v>М/Ж_4</v>
          </cell>
          <cell r="C2" t="str">
            <v>Сборная Приморского края-1</v>
          </cell>
          <cell r="D2" t="str">
            <v>Приморский край</v>
          </cell>
          <cell r="E2" t="str">
            <v>Козырева Екатерина Александровна</v>
          </cell>
          <cell r="F2" t="str">
            <v>Гуменюк Дмитрий(КМС), Марченко Виталий(КМС), Малащенков Дмитрий(КМС), Боровик Николай(КМС)</v>
          </cell>
          <cell r="G2" t="str">
            <v>м</v>
          </cell>
          <cell r="H2">
            <v>120</v>
          </cell>
          <cell r="I2">
            <v>0</v>
          </cell>
        </row>
        <row r="3">
          <cell r="A3">
            <v>101</v>
          </cell>
          <cell r="B3" t="str">
            <v>М/Ж_4</v>
          </cell>
          <cell r="C3" t="str">
            <v>Сборная Приморского края-2</v>
          </cell>
          <cell r="D3" t="str">
            <v>Приморский край</v>
          </cell>
          <cell r="E3" t="str">
            <v>Козырева Екатерина Александровна</v>
          </cell>
          <cell r="F3" t="str">
            <v>Краев Тимофей(КМС), Курносов Вячеслав(I), Мищенко Денис(I), Хотулев Константин (КМС)</v>
          </cell>
          <cell r="G3" t="str">
            <v>м</v>
          </cell>
          <cell r="H3">
            <v>80</v>
          </cell>
          <cell r="I3">
            <v>0</v>
          </cell>
        </row>
        <row r="4">
          <cell r="A4">
            <v>121</v>
          </cell>
          <cell r="B4" t="str">
            <v>М/Ж_4</v>
          </cell>
          <cell r="C4" t="str">
            <v>Сборная Приморского края-3</v>
          </cell>
          <cell r="D4" t="str">
            <v>Приморский край</v>
          </cell>
          <cell r="E4" t="str">
            <v>Козырева Екатерина Александровна</v>
          </cell>
          <cell r="F4" t="str">
            <v>Козырева Екатерина (КМС), Панченко Ольга(КМС), Чулкова Полина(КМС), Лалетина Анастасия(II)</v>
          </cell>
          <cell r="G4" t="str">
            <v>ж</v>
          </cell>
          <cell r="H4">
            <v>93</v>
          </cell>
          <cell r="I4">
            <v>0</v>
          </cell>
        </row>
        <row r="5">
          <cell r="A5">
            <v>13</v>
          </cell>
          <cell r="B5" t="str">
            <v>М/Ж_4</v>
          </cell>
          <cell r="C5" t="str">
            <v>Сборная Хабаровского края-1</v>
          </cell>
          <cell r="D5" t="str">
            <v>Хабаровский край</v>
          </cell>
          <cell r="E5" t="str">
            <v>Стафик Роман Александрович</v>
          </cell>
          <cell r="F5" t="str">
            <v>Кошкина Кристина(КМС), Орел Анастасия(КМС), Кандалова Инара(КМС), Иванченко Екатерина(КМС)</v>
          </cell>
          <cell r="G5" t="str">
            <v>ж</v>
          </cell>
          <cell r="H5">
            <v>120</v>
          </cell>
          <cell r="I5">
            <v>0</v>
          </cell>
        </row>
        <row r="6">
          <cell r="A6">
            <v>19</v>
          </cell>
          <cell r="B6" t="str">
            <v>М/Ж_4</v>
          </cell>
          <cell r="C6" t="str">
            <v>Сборная Хабаровского края-2</v>
          </cell>
          <cell r="D6" t="str">
            <v>Хабаровский край</v>
          </cell>
          <cell r="E6" t="str">
            <v>Стафик Роман Александрович</v>
          </cell>
          <cell r="F6" t="str">
            <v>Матюшков Максим(КМС), Попугаев Дмитрий(КМС), Безкопыльный Андрей(КМС), Гапиенко Максим(КМС)</v>
          </cell>
          <cell r="G6" t="str">
            <v>м</v>
          </cell>
          <cell r="H6">
            <v>120</v>
          </cell>
          <cell r="I6">
            <v>0</v>
          </cell>
        </row>
        <row r="7">
          <cell r="A7">
            <v>20</v>
          </cell>
          <cell r="B7" t="str">
            <v>М/Ж_4</v>
          </cell>
          <cell r="C7" t="str">
            <v>Сборная Хабаровского края-3</v>
          </cell>
          <cell r="D7" t="str">
            <v>Хабаровский край</v>
          </cell>
          <cell r="E7" t="str">
            <v>Стафик Роман Александрович</v>
          </cell>
          <cell r="F7" t="str">
            <v>Стафик Роман (КМС), Хименко Виталий(КМС), Гнетов Павел(КМС), Поплёнкин Александр(I)</v>
          </cell>
          <cell r="G7" t="str">
            <v>м</v>
          </cell>
          <cell r="H7">
            <v>100</v>
          </cell>
          <cell r="I7">
            <v>0</v>
          </cell>
        </row>
        <row r="8">
          <cell r="A8">
            <v>21</v>
          </cell>
          <cell r="B8" t="str">
            <v>М/Ж_4</v>
          </cell>
          <cell r="C8" t="str">
            <v>Сборная Хабаровского края-4</v>
          </cell>
          <cell r="D8" t="str">
            <v>Хабаровский край</v>
          </cell>
          <cell r="E8" t="str">
            <v>Стафик Роман Александрович</v>
          </cell>
          <cell r="F8" t="str">
            <v>Даниленко Алексей(КМС), Петров Игорь(КМС), Нищимных Дмитрий(КМС), Непогодин Михаил(МС)</v>
          </cell>
          <cell r="G8" t="str">
            <v>м</v>
          </cell>
          <cell r="H8">
            <v>190</v>
          </cell>
          <cell r="I8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48</v>
          </cell>
        </row>
        <row r="2">
          <cell r="E2" t="str">
            <v>5.2</v>
          </cell>
          <cell r="F2">
            <v>2</v>
          </cell>
          <cell r="H2" t="str">
            <v>Сорокин Сергей</v>
          </cell>
          <cell r="I2" t="str">
            <v>1967</v>
          </cell>
          <cell r="J2" t="str">
            <v>II</v>
          </cell>
          <cell r="K2" t="str">
            <v>м</v>
          </cell>
          <cell r="L2" t="str">
            <v>М/Ж_4</v>
          </cell>
          <cell r="O2" t="str">
            <v/>
          </cell>
          <cell r="Q2">
            <v>3</v>
          </cell>
          <cell r="R2">
            <v>1967</v>
          </cell>
          <cell r="U2" t="e">
            <v>#N/A</v>
          </cell>
          <cell r="V2">
            <v>1</v>
          </cell>
        </row>
        <row r="3">
          <cell r="E3" t="str">
            <v>5.4</v>
          </cell>
          <cell r="F3">
            <v>4</v>
          </cell>
          <cell r="H3" t="str">
            <v>Рязанцев Артем</v>
          </cell>
          <cell r="I3" t="str">
            <v>1989</v>
          </cell>
          <cell r="J3" t="str">
            <v>II</v>
          </cell>
          <cell r="K3" t="str">
            <v>м</v>
          </cell>
          <cell r="L3" t="str">
            <v>М/Ж_4</v>
          </cell>
          <cell r="O3" t="str">
            <v/>
          </cell>
          <cell r="Q3">
            <v>3</v>
          </cell>
          <cell r="R3">
            <v>1989</v>
          </cell>
          <cell r="U3" t="e">
            <v>#N/A</v>
          </cell>
          <cell r="V3">
            <v>1</v>
          </cell>
        </row>
        <row r="4">
          <cell r="E4" t="str">
            <v>5.5</v>
          </cell>
          <cell r="F4">
            <v>5</v>
          </cell>
          <cell r="H4" t="str">
            <v>Макаркин Денис</v>
          </cell>
          <cell r="I4" t="str">
            <v>1980</v>
          </cell>
          <cell r="J4">
            <v>1</v>
          </cell>
          <cell r="K4" t="str">
            <v>м</v>
          </cell>
          <cell r="L4" t="str">
            <v>М/Ж_4</v>
          </cell>
          <cell r="O4" t="str">
            <v/>
          </cell>
          <cell r="Q4">
            <v>10</v>
          </cell>
          <cell r="R4">
            <v>1980</v>
          </cell>
          <cell r="U4" t="e">
            <v>#N/A</v>
          </cell>
          <cell r="V4">
            <v>1</v>
          </cell>
        </row>
        <row r="5">
          <cell r="E5" t="str">
            <v>5.6</v>
          </cell>
          <cell r="F5">
            <v>6</v>
          </cell>
          <cell r="H5" t="str">
            <v>Пак Александр</v>
          </cell>
          <cell r="I5" t="str">
            <v>1985</v>
          </cell>
          <cell r="J5">
            <v>1</v>
          </cell>
          <cell r="K5" t="str">
            <v>м</v>
          </cell>
          <cell r="L5" t="str">
            <v>М/Ж_4</v>
          </cell>
          <cell r="O5" t="str">
            <v/>
          </cell>
          <cell r="Q5">
            <v>10</v>
          </cell>
          <cell r="R5">
            <v>1985</v>
          </cell>
          <cell r="U5" t="e">
            <v>#N/A</v>
          </cell>
          <cell r="V5">
            <v>1</v>
          </cell>
        </row>
        <row r="6">
          <cell r="E6" t="str">
            <v>5.3</v>
          </cell>
          <cell r="F6">
            <v>3</v>
          </cell>
          <cell r="H6" t="str">
            <v>Вакуленко Евгений</v>
          </cell>
          <cell r="I6" t="str">
            <v>1977</v>
          </cell>
          <cell r="J6" t="str">
            <v>II</v>
          </cell>
          <cell r="K6" t="str">
            <v>м</v>
          </cell>
          <cell r="L6" t="str">
            <v>М/Ж_4</v>
          </cell>
          <cell r="O6" t="str">
            <v>м 1</v>
          </cell>
          <cell r="Q6">
            <v>3</v>
          </cell>
          <cell r="R6">
            <v>1977</v>
          </cell>
          <cell r="U6" t="e">
            <v>#N/A</v>
          </cell>
          <cell r="V6">
            <v>1</v>
          </cell>
        </row>
        <row r="7">
          <cell r="E7" t="str">
            <v>5.1</v>
          </cell>
          <cell r="F7">
            <v>1</v>
          </cell>
          <cell r="H7" t="str">
            <v>Сорокин Евгений</v>
          </cell>
          <cell r="I7" t="str">
            <v>1995</v>
          </cell>
          <cell r="J7" t="str">
            <v>II</v>
          </cell>
          <cell r="K7" t="str">
            <v>м</v>
          </cell>
          <cell r="L7" t="str">
            <v>М/Ж_4</v>
          </cell>
          <cell r="Q7">
            <v>3</v>
          </cell>
          <cell r="R7">
            <v>1995</v>
          </cell>
          <cell r="U7" t="e">
            <v>#N/A</v>
          </cell>
          <cell r="V7">
            <v>1</v>
          </cell>
        </row>
        <row r="8">
          <cell r="E8" t="str">
            <v>1.1</v>
          </cell>
          <cell r="F8">
            <v>1</v>
          </cell>
          <cell r="G8" t="str">
            <v>30.1</v>
          </cell>
          <cell r="H8" t="str">
            <v>Себеченко Александр</v>
          </cell>
          <cell r="I8" t="str">
            <v>1991</v>
          </cell>
          <cell r="J8" t="str">
            <v>I</v>
          </cell>
          <cell r="K8" t="str">
            <v>м</v>
          </cell>
          <cell r="L8" t="str">
            <v>М/Ж_4</v>
          </cell>
          <cell r="O8" t="str">
            <v>м 1</v>
          </cell>
          <cell r="Q8">
            <v>10</v>
          </cell>
          <cell r="R8">
            <v>1991</v>
          </cell>
          <cell r="U8" t="e">
            <v>#N/A</v>
          </cell>
          <cell r="V8">
            <v>1</v>
          </cell>
        </row>
        <row r="9">
          <cell r="E9" t="str">
            <v>1.2</v>
          </cell>
          <cell r="F9">
            <v>2</v>
          </cell>
          <cell r="G9" t="str">
            <v>30.2</v>
          </cell>
          <cell r="H9" t="str">
            <v>Глушков Денис </v>
          </cell>
          <cell r="I9" t="str">
            <v>1996</v>
          </cell>
          <cell r="J9" t="str">
            <v>I</v>
          </cell>
          <cell r="K9" t="str">
            <v>м</v>
          </cell>
          <cell r="L9" t="str">
            <v>М/Ж_4</v>
          </cell>
          <cell r="O9" t="str">
            <v>м 1</v>
          </cell>
          <cell r="Q9">
            <v>10</v>
          </cell>
          <cell r="R9">
            <v>1996</v>
          </cell>
          <cell r="U9" t="e">
            <v>#N/A</v>
          </cell>
          <cell r="V9">
            <v>1</v>
          </cell>
        </row>
        <row r="10">
          <cell r="E10" t="str">
            <v>2.2</v>
          </cell>
          <cell r="F10">
            <v>2</v>
          </cell>
          <cell r="H10" t="str">
            <v>Гуменюк Дмитрий</v>
          </cell>
          <cell r="I10" t="str">
            <v>1976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2</v>
          </cell>
          <cell r="O10" t="str">
            <v/>
          </cell>
          <cell r="P10">
            <v>22</v>
          </cell>
          <cell r="Q10">
            <v>30</v>
          </cell>
          <cell r="R10">
            <v>1976</v>
          </cell>
          <cell r="U10" t="e">
            <v>#N/A</v>
          </cell>
          <cell r="V10">
            <v>1</v>
          </cell>
        </row>
        <row r="11">
          <cell r="E11" t="str">
            <v>2.13</v>
          </cell>
          <cell r="F11">
            <v>13</v>
          </cell>
          <cell r="H11" t="str">
            <v>Краев Тимофей</v>
          </cell>
          <cell r="I11" t="str">
            <v>1988</v>
          </cell>
          <cell r="J11" t="str">
            <v>КМС</v>
          </cell>
          <cell r="K11" t="str">
            <v>м</v>
          </cell>
          <cell r="L11" t="str">
            <v>М/Ж_4</v>
          </cell>
          <cell r="O11" t="str">
            <v/>
          </cell>
          <cell r="P11">
            <v>101</v>
          </cell>
          <cell r="Q11">
            <v>30</v>
          </cell>
          <cell r="R11">
            <v>1988</v>
          </cell>
          <cell r="U11" t="e">
            <v>#N/A</v>
          </cell>
          <cell r="V11">
            <v>1</v>
          </cell>
        </row>
        <row r="12">
          <cell r="E12" t="str">
            <v>2.11</v>
          </cell>
          <cell r="F12">
            <v>11</v>
          </cell>
          <cell r="H12" t="str">
            <v>Лалетина Анастасия</v>
          </cell>
          <cell r="I12" t="str">
            <v>1984</v>
          </cell>
          <cell r="J12" t="str">
            <v>II</v>
          </cell>
          <cell r="K12" t="str">
            <v>ж</v>
          </cell>
          <cell r="L12" t="str">
            <v>М/Ж_4</v>
          </cell>
          <cell r="N12">
            <v>1</v>
          </cell>
          <cell r="O12" t="str">
            <v/>
          </cell>
          <cell r="P12">
            <v>121</v>
          </cell>
          <cell r="Q12">
            <v>3</v>
          </cell>
          <cell r="R12">
            <v>1984</v>
          </cell>
          <cell r="U12" t="e">
            <v>#N/A</v>
          </cell>
          <cell r="V12">
            <v>1</v>
          </cell>
        </row>
        <row r="13">
          <cell r="E13" t="str">
            <v>2.14</v>
          </cell>
          <cell r="F13">
            <v>14</v>
          </cell>
          <cell r="H13" t="str">
            <v>Пермяков Александр</v>
          </cell>
          <cell r="I13" t="str">
            <v>1983</v>
          </cell>
          <cell r="J13" t="str">
            <v>КМС</v>
          </cell>
          <cell r="K13" t="str">
            <v>м</v>
          </cell>
          <cell r="L13" t="str">
            <v>М/Ж_4</v>
          </cell>
          <cell r="O13" t="str">
            <v/>
          </cell>
          <cell r="P13">
            <v>1</v>
          </cell>
          <cell r="Q13">
            <v>30</v>
          </cell>
          <cell r="R13">
            <v>1983</v>
          </cell>
          <cell r="U13" t="e">
            <v>#N/A</v>
          </cell>
          <cell r="V13">
            <v>1</v>
          </cell>
        </row>
        <row r="14">
          <cell r="E14" t="str">
            <v>2.15</v>
          </cell>
          <cell r="F14">
            <v>15</v>
          </cell>
          <cell r="H14" t="str">
            <v>Положенцев Дмитрий</v>
          </cell>
          <cell r="I14" t="str">
            <v>1974</v>
          </cell>
          <cell r="J14" t="str">
            <v>КМС</v>
          </cell>
          <cell r="K14" t="str">
            <v>м</v>
          </cell>
          <cell r="L14" t="str">
            <v>М/Ж_4</v>
          </cell>
          <cell r="O14" t="str">
            <v/>
          </cell>
          <cell r="P14">
            <v>2</v>
          </cell>
          <cell r="Q14">
            <v>30</v>
          </cell>
          <cell r="R14">
            <v>1974</v>
          </cell>
          <cell r="U14" t="e">
            <v>#N/A</v>
          </cell>
          <cell r="V14">
            <v>1</v>
          </cell>
        </row>
        <row r="15">
          <cell r="E15" t="str">
            <v>2.16</v>
          </cell>
          <cell r="F15">
            <v>16</v>
          </cell>
          <cell r="H15" t="str">
            <v>Смирнов Дмитрий</v>
          </cell>
          <cell r="I15" t="str">
            <v>1974</v>
          </cell>
          <cell r="J15" t="str">
            <v>КМС</v>
          </cell>
          <cell r="K15" t="str">
            <v>м</v>
          </cell>
          <cell r="L15" t="str">
            <v>М/Ж_4</v>
          </cell>
          <cell r="N15">
            <v>3</v>
          </cell>
          <cell r="O15" t="str">
            <v/>
          </cell>
          <cell r="P15">
            <v>2</v>
          </cell>
          <cell r="Q15">
            <v>30</v>
          </cell>
          <cell r="R15">
            <v>1974</v>
          </cell>
          <cell r="U15" t="e">
            <v>#N/A</v>
          </cell>
          <cell r="V15">
            <v>1</v>
          </cell>
        </row>
        <row r="16">
          <cell r="E16" t="str">
            <v>2.8</v>
          </cell>
          <cell r="F16">
            <v>8</v>
          </cell>
          <cell r="G16" t="str">
            <v>107.1</v>
          </cell>
          <cell r="H16" t="str">
            <v>Козырева Екатерина </v>
          </cell>
          <cell r="I16" t="str">
            <v>1994</v>
          </cell>
          <cell r="J16" t="str">
            <v>КМС</v>
          </cell>
          <cell r="K16" t="str">
            <v>ж</v>
          </cell>
          <cell r="L16" t="str">
            <v>М/Ж_4</v>
          </cell>
          <cell r="N16">
            <v>6</v>
          </cell>
          <cell r="O16" t="str">
            <v>ж 1</v>
          </cell>
          <cell r="P16">
            <v>121</v>
          </cell>
          <cell r="Q16">
            <v>30</v>
          </cell>
          <cell r="R16">
            <v>1994</v>
          </cell>
          <cell r="U16" t="e">
            <v>#N/A</v>
          </cell>
          <cell r="V16">
            <v>1</v>
          </cell>
        </row>
        <row r="17">
          <cell r="E17" t="str">
            <v>2.9</v>
          </cell>
          <cell r="F17">
            <v>9</v>
          </cell>
          <cell r="G17" t="str">
            <v>107.2</v>
          </cell>
          <cell r="H17" t="str">
            <v>Панченко Ольга</v>
          </cell>
          <cell r="I17" t="str">
            <v>1984</v>
          </cell>
          <cell r="J17" t="str">
            <v>КМС</v>
          </cell>
          <cell r="K17" t="str">
            <v>ж</v>
          </cell>
          <cell r="L17" t="str">
            <v>М/Ж_4</v>
          </cell>
          <cell r="N17">
            <v>7</v>
          </cell>
          <cell r="O17" t="str">
            <v>ж 1</v>
          </cell>
          <cell r="P17">
            <v>121</v>
          </cell>
          <cell r="Q17">
            <v>30</v>
          </cell>
          <cell r="R17">
            <v>1984</v>
          </cell>
          <cell r="U17" t="e">
            <v>#N/A</v>
          </cell>
          <cell r="V17">
            <v>1</v>
          </cell>
        </row>
        <row r="18">
          <cell r="E18" t="str">
            <v>2.10</v>
          </cell>
          <cell r="F18">
            <v>10</v>
          </cell>
          <cell r="G18" t="str">
            <v>144.1</v>
          </cell>
          <cell r="H18" t="str">
            <v>Чулкова Полина</v>
          </cell>
          <cell r="I18" t="str">
            <v>1984</v>
          </cell>
          <cell r="J18" t="str">
            <v>КМС</v>
          </cell>
          <cell r="K18" t="str">
            <v>ж</v>
          </cell>
          <cell r="L18" t="str">
            <v>М/Ж_4</v>
          </cell>
          <cell r="N18">
            <v>8</v>
          </cell>
          <cell r="O18" t="str">
            <v>ж 2</v>
          </cell>
          <cell r="P18">
            <v>121</v>
          </cell>
          <cell r="Q18">
            <v>30</v>
          </cell>
          <cell r="R18">
            <v>1984</v>
          </cell>
          <cell r="U18" t="e">
            <v>#N/A</v>
          </cell>
          <cell r="V18">
            <v>1</v>
          </cell>
        </row>
        <row r="19">
          <cell r="E19" t="str">
            <v>2.12</v>
          </cell>
          <cell r="F19">
            <v>12</v>
          </cell>
          <cell r="G19" t="str">
            <v>144.2</v>
          </cell>
          <cell r="H19" t="str">
            <v>Казорина Екатерина</v>
          </cell>
          <cell r="I19" t="str">
            <v>1985</v>
          </cell>
          <cell r="J19" t="str">
            <v>I</v>
          </cell>
          <cell r="K19" t="str">
            <v>ж</v>
          </cell>
          <cell r="L19" t="str">
            <v>М/Ж_4</v>
          </cell>
          <cell r="N19">
            <v>9</v>
          </cell>
          <cell r="O19" t="str">
            <v>ж 2</v>
          </cell>
          <cell r="P19">
            <v>3</v>
          </cell>
          <cell r="Q19">
            <v>10</v>
          </cell>
          <cell r="R19">
            <v>1985</v>
          </cell>
          <cell r="U19" t="e">
            <v>#N/A</v>
          </cell>
          <cell r="V19">
            <v>1</v>
          </cell>
        </row>
        <row r="20">
          <cell r="E20" t="str">
            <v>2.6</v>
          </cell>
          <cell r="F20">
            <v>6</v>
          </cell>
          <cell r="G20" t="str">
            <v>111.2</v>
          </cell>
          <cell r="H20" t="str">
            <v>Марченко Виталий</v>
          </cell>
          <cell r="I20" t="str">
            <v>1986</v>
          </cell>
          <cell r="J20" t="str">
            <v>КМС</v>
          </cell>
          <cell r="K20" t="str">
            <v>м</v>
          </cell>
          <cell r="L20" t="str">
            <v>М/Ж_4</v>
          </cell>
          <cell r="N20">
            <v>8</v>
          </cell>
          <cell r="O20" t="str">
            <v>м 1</v>
          </cell>
          <cell r="P20">
            <v>22</v>
          </cell>
          <cell r="Q20">
            <v>30</v>
          </cell>
          <cell r="R20">
            <v>1986</v>
          </cell>
          <cell r="U20" t="e">
            <v>#N/A</v>
          </cell>
          <cell r="V20">
            <v>1</v>
          </cell>
        </row>
        <row r="21">
          <cell r="E21" t="str">
            <v>2.4</v>
          </cell>
          <cell r="F21">
            <v>4</v>
          </cell>
          <cell r="G21" t="str">
            <v>111.1</v>
          </cell>
          <cell r="H21" t="str">
            <v>Курносов Вячеслав</v>
          </cell>
          <cell r="I21" t="str">
            <v>1991</v>
          </cell>
          <cell r="J21" t="str">
            <v>I</v>
          </cell>
          <cell r="K21" t="str">
            <v>м</v>
          </cell>
          <cell r="L21" t="str">
            <v>М/Ж_4</v>
          </cell>
          <cell r="N21">
            <v>3</v>
          </cell>
          <cell r="O21" t="str">
            <v>м 1</v>
          </cell>
          <cell r="P21">
            <v>101</v>
          </cell>
          <cell r="Q21">
            <v>10</v>
          </cell>
          <cell r="R21">
            <v>1991</v>
          </cell>
          <cell r="U21" t="e">
            <v>#N/A</v>
          </cell>
          <cell r="V21">
            <v>1</v>
          </cell>
        </row>
        <row r="22">
          <cell r="E22" t="str">
            <v>2.1</v>
          </cell>
          <cell r="F22">
            <v>1</v>
          </cell>
          <cell r="G22" t="str">
            <v>23.1</v>
          </cell>
          <cell r="H22" t="str">
            <v>Малащенков Дмитрий</v>
          </cell>
          <cell r="I22" t="str">
            <v>1984</v>
          </cell>
          <cell r="J22" t="str">
            <v>КМС</v>
          </cell>
          <cell r="K22" t="str">
            <v>м</v>
          </cell>
          <cell r="L22" t="str">
            <v>М/Ж_4</v>
          </cell>
          <cell r="N22">
            <v>1</v>
          </cell>
          <cell r="O22" t="str">
            <v>м 2</v>
          </cell>
          <cell r="P22">
            <v>22</v>
          </cell>
          <cell r="Q22">
            <v>30</v>
          </cell>
          <cell r="R22">
            <v>1984</v>
          </cell>
          <cell r="U22" t="e">
            <v>#N/A</v>
          </cell>
          <cell r="V22">
            <v>1</v>
          </cell>
        </row>
        <row r="23">
          <cell r="E23" t="str">
            <v>2.3</v>
          </cell>
          <cell r="F23">
            <v>3</v>
          </cell>
          <cell r="G23" t="str">
            <v>23.2</v>
          </cell>
          <cell r="H23" t="str">
            <v>Боровик Николай</v>
          </cell>
          <cell r="I23" t="str">
            <v>1988</v>
          </cell>
          <cell r="J23" t="str">
            <v>КМС</v>
          </cell>
          <cell r="K23" t="str">
            <v>м</v>
          </cell>
          <cell r="L23" t="str">
            <v>М/Ж_4</v>
          </cell>
          <cell r="O23" t="str">
            <v>м 2</v>
          </cell>
          <cell r="P23">
            <v>22</v>
          </cell>
          <cell r="Q23">
            <v>30</v>
          </cell>
          <cell r="R23">
            <v>1988</v>
          </cell>
          <cell r="U23" t="e">
            <v>#N/A</v>
          </cell>
          <cell r="V23">
            <v>1</v>
          </cell>
        </row>
        <row r="24">
          <cell r="E24" t="str">
            <v>2.5</v>
          </cell>
          <cell r="F24">
            <v>5</v>
          </cell>
          <cell r="G24" t="str">
            <v>24.1</v>
          </cell>
          <cell r="H24" t="str">
            <v>Мищенко Денис</v>
          </cell>
          <cell r="I24" t="str">
            <v>1991</v>
          </cell>
          <cell r="J24" t="str">
            <v>I</v>
          </cell>
          <cell r="K24" t="str">
            <v>м</v>
          </cell>
          <cell r="L24" t="str">
            <v>М/Ж_4</v>
          </cell>
          <cell r="N24">
            <v>5</v>
          </cell>
          <cell r="O24" t="str">
            <v>м 3</v>
          </cell>
          <cell r="P24">
            <v>101</v>
          </cell>
          <cell r="Q24">
            <v>10</v>
          </cell>
          <cell r="R24">
            <v>1991</v>
          </cell>
          <cell r="U24" t="e">
            <v>#N/A</v>
          </cell>
          <cell r="V24">
            <v>1</v>
          </cell>
        </row>
        <row r="25">
          <cell r="E25" t="str">
            <v>2.7</v>
          </cell>
          <cell r="F25">
            <v>7</v>
          </cell>
          <cell r="G25" t="str">
            <v>24.2</v>
          </cell>
          <cell r="H25" t="str">
            <v>Хотулев Константин </v>
          </cell>
          <cell r="I25" t="str">
            <v>1989</v>
          </cell>
          <cell r="J25" t="str">
            <v>КМС</v>
          </cell>
          <cell r="K25" t="str">
            <v>м</v>
          </cell>
          <cell r="L25" t="str">
            <v>М/Ж_4</v>
          </cell>
          <cell r="N25">
            <v>4</v>
          </cell>
          <cell r="O25" t="str">
            <v>м 3</v>
          </cell>
          <cell r="P25">
            <v>101</v>
          </cell>
          <cell r="Q25">
            <v>30</v>
          </cell>
          <cell r="R25">
            <v>1989</v>
          </cell>
          <cell r="U25" t="e">
            <v>#N/A</v>
          </cell>
          <cell r="V25">
            <v>1</v>
          </cell>
        </row>
        <row r="26">
          <cell r="E26" t="str">
            <v>3.1</v>
          </cell>
          <cell r="F26">
            <v>1</v>
          </cell>
          <cell r="G26" t="str">
            <v>31.1</v>
          </cell>
          <cell r="H26" t="str">
            <v>Лёдов Игорь </v>
          </cell>
          <cell r="I26" t="str">
            <v>1960</v>
          </cell>
          <cell r="J26" t="str">
            <v>I</v>
          </cell>
          <cell r="K26" t="str">
            <v>м</v>
          </cell>
          <cell r="L26" t="str">
            <v>М/Ж_4</v>
          </cell>
          <cell r="O26" t="str">
            <v>м 1</v>
          </cell>
          <cell r="Q26">
            <v>10</v>
          </cell>
          <cell r="R26">
            <v>1960</v>
          </cell>
          <cell r="U26" t="e">
            <v>#N/A</v>
          </cell>
          <cell r="V26">
            <v>1</v>
          </cell>
        </row>
        <row r="27">
          <cell r="E27" t="str">
            <v>3.4</v>
          </cell>
          <cell r="F27">
            <v>4</v>
          </cell>
          <cell r="G27" t="str">
            <v>31.1</v>
          </cell>
          <cell r="H27" t="str">
            <v>Масалов Александр</v>
          </cell>
          <cell r="I27" t="str">
            <v>1987</v>
          </cell>
          <cell r="J27" t="str">
            <v>I</v>
          </cell>
          <cell r="K27" t="str">
            <v>м</v>
          </cell>
          <cell r="L27" t="str">
            <v>М/Ж_4</v>
          </cell>
          <cell r="N27">
            <v>1</v>
          </cell>
          <cell r="O27" t="str">
            <v>м 1</v>
          </cell>
          <cell r="Q27">
            <v>10</v>
          </cell>
          <cell r="R27">
            <v>1987</v>
          </cell>
          <cell r="U27" t="e">
            <v>#N/A</v>
          </cell>
          <cell r="V27">
            <v>1</v>
          </cell>
        </row>
        <row r="28">
          <cell r="E28" t="str">
            <v>3.2</v>
          </cell>
          <cell r="F28">
            <v>2</v>
          </cell>
          <cell r="G28" t="str">
            <v>32.1</v>
          </cell>
          <cell r="H28" t="str">
            <v>Габрилевич Константин</v>
          </cell>
          <cell r="I28" t="str">
            <v>1986</v>
          </cell>
          <cell r="J28" t="str">
            <v>I</v>
          </cell>
          <cell r="K28" t="str">
            <v>м</v>
          </cell>
          <cell r="L28" t="str">
            <v>М/Ж_4</v>
          </cell>
          <cell r="O28" t="str">
            <v>м 2</v>
          </cell>
          <cell r="Q28">
            <v>10</v>
          </cell>
          <cell r="R28">
            <v>1986</v>
          </cell>
          <cell r="U28" t="e">
            <v>#N/A</v>
          </cell>
          <cell r="V28">
            <v>1</v>
          </cell>
        </row>
        <row r="29">
          <cell r="E29" t="str">
            <v>3.3</v>
          </cell>
          <cell r="F29">
            <v>3</v>
          </cell>
          <cell r="G29" t="str">
            <v>32.2</v>
          </cell>
          <cell r="H29" t="str">
            <v>Кузнецов Николай</v>
          </cell>
          <cell r="I29" t="str">
            <v>1986</v>
          </cell>
          <cell r="J29" t="str">
            <v>I</v>
          </cell>
          <cell r="K29" t="str">
            <v>м</v>
          </cell>
          <cell r="L29" t="str">
            <v>М/Ж_4</v>
          </cell>
          <cell r="O29" t="str">
            <v>м 2</v>
          </cell>
          <cell r="Q29">
            <v>10</v>
          </cell>
          <cell r="R29">
            <v>1986</v>
          </cell>
          <cell r="U29" t="e">
            <v>#N/A</v>
          </cell>
          <cell r="V29">
            <v>1</v>
          </cell>
        </row>
        <row r="30">
          <cell r="E30" t="str">
            <v>4.5</v>
          </cell>
          <cell r="F30">
            <v>5</v>
          </cell>
          <cell r="H30" t="str">
            <v>Матюшков Максим</v>
          </cell>
          <cell r="I30" t="str">
            <v>1996</v>
          </cell>
          <cell r="J30" t="str">
            <v>КМС</v>
          </cell>
          <cell r="K30" t="str">
            <v>м</v>
          </cell>
          <cell r="L30" t="str">
            <v>М/Ж_4</v>
          </cell>
          <cell r="N30">
            <v>8</v>
          </cell>
          <cell r="O30" t="str">
            <v/>
          </cell>
          <cell r="P30">
            <v>19</v>
          </cell>
          <cell r="Q30">
            <v>30</v>
          </cell>
          <cell r="R30">
            <v>1996</v>
          </cell>
          <cell r="U30" t="e">
            <v>#N/A</v>
          </cell>
          <cell r="V30">
            <v>1</v>
          </cell>
        </row>
        <row r="31">
          <cell r="E31" t="str">
            <v>4.9</v>
          </cell>
          <cell r="F31">
            <v>9</v>
          </cell>
          <cell r="H31" t="str">
            <v>Стафик Роман </v>
          </cell>
          <cell r="I31" t="str">
            <v>1980</v>
          </cell>
          <cell r="J31" t="str">
            <v>КМС</v>
          </cell>
          <cell r="K31" t="str">
            <v>м</v>
          </cell>
          <cell r="L31" t="str">
            <v>М/Ж_4</v>
          </cell>
          <cell r="O31" t="str">
            <v/>
          </cell>
          <cell r="P31">
            <v>20</v>
          </cell>
          <cell r="Q31">
            <v>30</v>
          </cell>
          <cell r="R31">
            <v>1980</v>
          </cell>
          <cell r="U31" t="e">
            <v>#N/A</v>
          </cell>
          <cell r="V31">
            <v>1</v>
          </cell>
        </row>
        <row r="32">
          <cell r="E32" t="str">
            <v>4.10</v>
          </cell>
          <cell r="F32">
            <v>10</v>
          </cell>
          <cell r="H32" t="str">
            <v>Хименко Виталий</v>
          </cell>
          <cell r="I32" t="str">
            <v>1972</v>
          </cell>
          <cell r="J32" t="str">
            <v>КМС</v>
          </cell>
          <cell r="K32" t="str">
            <v>м</v>
          </cell>
          <cell r="L32" t="str">
            <v>М/Ж_4</v>
          </cell>
          <cell r="N32">
            <v>4</v>
          </cell>
          <cell r="O32" t="str">
            <v/>
          </cell>
          <cell r="P32">
            <v>20</v>
          </cell>
          <cell r="Q32">
            <v>30</v>
          </cell>
          <cell r="R32">
            <v>1972</v>
          </cell>
          <cell r="U32" t="e">
            <v>#N/A</v>
          </cell>
          <cell r="V32">
            <v>1</v>
          </cell>
        </row>
        <row r="33">
          <cell r="E33" t="str">
            <v>4.17</v>
          </cell>
          <cell r="F33">
            <v>17</v>
          </cell>
          <cell r="H33" t="str">
            <v>Перехода Александр</v>
          </cell>
          <cell r="I33" t="str">
            <v>1963</v>
          </cell>
          <cell r="J33" t="str">
            <v>I</v>
          </cell>
          <cell r="K33" t="str">
            <v>м</v>
          </cell>
          <cell r="L33" t="str">
            <v>М/Ж_4</v>
          </cell>
          <cell r="N33">
            <v>8</v>
          </cell>
          <cell r="O33" t="str">
            <v/>
          </cell>
          <cell r="P33">
            <v>4</v>
          </cell>
          <cell r="Q33">
            <v>10</v>
          </cell>
          <cell r="R33">
            <v>1963</v>
          </cell>
          <cell r="U33" t="e">
            <v>#N/A</v>
          </cell>
          <cell r="V33">
            <v>1</v>
          </cell>
        </row>
        <row r="34">
          <cell r="E34" t="str">
            <v>4.18</v>
          </cell>
          <cell r="F34">
            <v>18</v>
          </cell>
          <cell r="G34" t="str">
            <v>11.1</v>
          </cell>
          <cell r="H34" t="str">
            <v>Гусевская Екатерина</v>
          </cell>
          <cell r="I34" t="str">
            <v>1990</v>
          </cell>
          <cell r="J34" t="str">
            <v>I</v>
          </cell>
          <cell r="K34" t="str">
            <v>ж</v>
          </cell>
          <cell r="L34" t="str">
            <v>М/Ж_4</v>
          </cell>
          <cell r="N34">
            <v>6</v>
          </cell>
          <cell r="O34" t="str">
            <v>ж 1</v>
          </cell>
          <cell r="P34">
            <v>5</v>
          </cell>
          <cell r="Q34">
            <v>10</v>
          </cell>
          <cell r="R34">
            <v>1990</v>
          </cell>
          <cell r="U34" t="e">
            <v>#N/A</v>
          </cell>
          <cell r="V34">
            <v>1</v>
          </cell>
        </row>
        <row r="35">
          <cell r="E35" t="str">
            <v>4.19</v>
          </cell>
          <cell r="F35">
            <v>19</v>
          </cell>
          <cell r="G35" t="str">
            <v>11.2</v>
          </cell>
          <cell r="H35" t="str">
            <v>Киселева Дарья</v>
          </cell>
          <cell r="I35" t="str">
            <v>1994</v>
          </cell>
          <cell r="J35" t="str">
            <v>КМС</v>
          </cell>
          <cell r="K35" t="str">
            <v>ж</v>
          </cell>
          <cell r="L35" t="str">
            <v>М/Ж_4</v>
          </cell>
          <cell r="N35">
            <v>2</v>
          </cell>
          <cell r="O35" t="str">
            <v>ж 1</v>
          </cell>
          <cell r="P35">
            <v>5</v>
          </cell>
          <cell r="Q35">
            <v>30</v>
          </cell>
          <cell r="R35">
            <v>1994</v>
          </cell>
          <cell r="U35" t="e">
            <v>#N/A</v>
          </cell>
          <cell r="V35">
            <v>1</v>
          </cell>
        </row>
        <row r="36">
          <cell r="E36" t="str">
            <v>4.1</v>
          </cell>
          <cell r="F36">
            <v>1</v>
          </cell>
          <cell r="G36" t="str">
            <v>12.1</v>
          </cell>
          <cell r="H36" t="str">
            <v>Кошкина Кристина</v>
          </cell>
          <cell r="I36" t="str">
            <v>1991</v>
          </cell>
          <cell r="J36" t="str">
            <v>КМС</v>
          </cell>
          <cell r="K36" t="str">
            <v>ж</v>
          </cell>
          <cell r="L36" t="str">
            <v>М/Ж_4</v>
          </cell>
          <cell r="N36">
            <v>8</v>
          </cell>
          <cell r="O36" t="str">
            <v>ж 2</v>
          </cell>
          <cell r="P36">
            <v>13</v>
          </cell>
          <cell r="Q36">
            <v>30</v>
          </cell>
          <cell r="R36">
            <v>1991</v>
          </cell>
          <cell r="U36" t="e">
            <v>#N/A</v>
          </cell>
          <cell r="V36">
            <v>1</v>
          </cell>
        </row>
        <row r="37">
          <cell r="E37" t="str">
            <v>4.2</v>
          </cell>
          <cell r="F37">
            <v>2</v>
          </cell>
          <cell r="G37" t="str">
            <v>12.2</v>
          </cell>
          <cell r="H37" t="str">
            <v>Орел Анастасия</v>
          </cell>
          <cell r="I37" t="str">
            <v>1995</v>
          </cell>
          <cell r="J37" t="str">
            <v>КМС</v>
          </cell>
          <cell r="K37" t="str">
            <v>ж</v>
          </cell>
          <cell r="L37" t="str">
            <v>М/Ж_4</v>
          </cell>
          <cell r="O37" t="str">
            <v>ж 2</v>
          </cell>
          <cell r="P37">
            <v>13</v>
          </cell>
          <cell r="Q37">
            <v>30</v>
          </cell>
          <cell r="R37">
            <v>1995</v>
          </cell>
          <cell r="U37" t="e">
            <v>#N/A</v>
          </cell>
          <cell r="V37">
            <v>1</v>
          </cell>
        </row>
        <row r="38">
          <cell r="E38" t="str">
            <v>4.3</v>
          </cell>
          <cell r="F38">
            <v>3</v>
          </cell>
          <cell r="G38" t="str">
            <v>14.1</v>
          </cell>
          <cell r="H38" t="str">
            <v>Кандалова Инара</v>
          </cell>
          <cell r="I38" t="str">
            <v>1991</v>
          </cell>
          <cell r="J38" t="str">
            <v>КМС</v>
          </cell>
          <cell r="K38" t="str">
            <v>ж</v>
          </cell>
          <cell r="L38" t="str">
            <v>М/Ж_4</v>
          </cell>
          <cell r="N38">
            <v>7</v>
          </cell>
          <cell r="O38" t="str">
            <v>ж 3</v>
          </cell>
          <cell r="P38">
            <v>13</v>
          </cell>
          <cell r="Q38">
            <v>30</v>
          </cell>
          <cell r="R38">
            <v>1991</v>
          </cell>
          <cell r="U38" t="e">
            <v>#N/A</v>
          </cell>
          <cell r="V38">
            <v>1</v>
          </cell>
        </row>
        <row r="39">
          <cell r="E39" t="str">
            <v>4.4</v>
          </cell>
          <cell r="F39">
            <v>4</v>
          </cell>
          <cell r="G39" t="str">
            <v>14.2</v>
          </cell>
          <cell r="H39" t="str">
            <v>Иванченко Екатерина</v>
          </cell>
          <cell r="I39" t="str">
            <v>1998</v>
          </cell>
          <cell r="J39" t="str">
            <v>КМС</v>
          </cell>
          <cell r="K39" t="str">
            <v>ж</v>
          </cell>
          <cell r="L39" t="str">
            <v>М/Ж_4</v>
          </cell>
          <cell r="N39">
            <v>8</v>
          </cell>
          <cell r="O39" t="str">
            <v>ж 3</v>
          </cell>
          <cell r="P39">
            <v>13</v>
          </cell>
          <cell r="Q39">
            <v>30</v>
          </cell>
          <cell r="R39">
            <v>1998</v>
          </cell>
          <cell r="U39" t="e">
            <v>#N/A</v>
          </cell>
          <cell r="V39">
            <v>1</v>
          </cell>
        </row>
        <row r="40">
          <cell r="E40" t="str">
            <v>4.6</v>
          </cell>
          <cell r="F40">
            <v>6</v>
          </cell>
          <cell r="G40" t="str">
            <v>10.1</v>
          </cell>
          <cell r="H40" t="str">
            <v>Попугаев Дмитрий</v>
          </cell>
          <cell r="I40" t="str">
            <v>1981</v>
          </cell>
          <cell r="J40" t="str">
            <v>КМС</v>
          </cell>
          <cell r="K40" t="str">
            <v>м</v>
          </cell>
          <cell r="L40" t="str">
            <v>М/Ж_4</v>
          </cell>
          <cell r="O40" t="str">
            <v>м 1</v>
          </cell>
          <cell r="P40">
            <v>19</v>
          </cell>
          <cell r="Q40">
            <v>30</v>
          </cell>
          <cell r="R40">
            <v>1981</v>
          </cell>
          <cell r="U40" t="e">
            <v>#N/A</v>
          </cell>
          <cell r="V40">
            <v>1</v>
          </cell>
        </row>
        <row r="41">
          <cell r="E41" t="str">
            <v>4.7</v>
          </cell>
          <cell r="F41">
            <v>7</v>
          </cell>
          <cell r="G41" t="str">
            <v>10.2</v>
          </cell>
          <cell r="H41" t="str">
            <v>Безкопыльный Андрей</v>
          </cell>
          <cell r="I41" t="str">
            <v>1993</v>
          </cell>
          <cell r="J41" t="str">
            <v>КМС</v>
          </cell>
          <cell r="K41" t="str">
            <v>м</v>
          </cell>
          <cell r="L41" t="str">
            <v>М/Ж_4</v>
          </cell>
          <cell r="N41">
            <v>3</v>
          </cell>
          <cell r="O41" t="str">
            <v>м 1</v>
          </cell>
          <cell r="P41">
            <v>19</v>
          </cell>
          <cell r="Q41">
            <v>30</v>
          </cell>
          <cell r="R41">
            <v>1993</v>
          </cell>
          <cell r="U41" t="e">
            <v>#N/A</v>
          </cell>
          <cell r="V41">
            <v>1</v>
          </cell>
        </row>
        <row r="42">
          <cell r="E42" t="str">
            <v>4.8</v>
          </cell>
          <cell r="F42">
            <v>8</v>
          </cell>
          <cell r="G42" t="str">
            <v>18.1</v>
          </cell>
          <cell r="H42" t="str">
            <v>Гапиенко Максим</v>
          </cell>
          <cell r="I42" t="str">
            <v>1978</v>
          </cell>
          <cell r="J42" t="str">
            <v>КМС</v>
          </cell>
          <cell r="K42" t="str">
            <v>м</v>
          </cell>
          <cell r="L42" t="str">
            <v>М/Ж_4</v>
          </cell>
          <cell r="O42" t="str">
            <v>м 2</v>
          </cell>
          <cell r="P42">
            <v>19</v>
          </cell>
          <cell r="Q42">
            <v>30</v>
          </cell>
          <cell r="R42">
            <v>1978</v>
          </cell>
          <cell r="U42" t="e">
            <v>#N/A</v>
          </cell>
          <cell r="V42">
            <v>1</v>
          </cell>
        </row>
        <row r="43">
          <cell r="E43" t="str">
            <v>4.20</v>
          </cell>
          <cell r="F43">
            <v>20</v>
          </cell>
          <cell r="G43" t="str">
            <v>18.2</v>
          </cell>
          <cell r="H43" t="str">
            <v>Семенчуков Николай</v>
          </cell>
          <cell r="I43" t="str">
            <v>1984</v>
          </cell>
          <cell r="J43" t="str">
            <v>КМС</v>
          </cell>
          <cell r="K43" t="str">
            <v>м</v>
          </cell>
          <cell r="L43" t="str">
            <v>М/Ж_4</v>
          </cell>
          <cell r="O43" t="str">
            <v>м 2</v>
          </cell>
          <cell r="P43">
            <v>7</v>
          </cell>
          <cell r="Q43">
            <v>30</v>
          </cell>
          <cell r="R43">
            <v>1984</v>
          </cell>
          <cell r="U43" t="e">
            <v>#N/A</v>
          </cell>
          <cell r="V43">
            <v>1</v>
          </cell>
        </row>
        <row r="44">
          <cell r="E44" t="str">
            <v>4.13</v>
          </cell>
          <cell r="F44">
            <v>13</v>
          </cell>
          <cell r="G44" t="str">
            <v>15.1</v>
          </cell>
          <cell r="H44" t="str">
            <v>Даниленко Алексей</v>
          </cell>
          <cell r="I44" t="str">
            <v>1992</v>
          </cell>
          <cell r="J44" t="str">
            <v>КМС</v>
          </cell>
          <cell r="K44" t="str">
            <v>м</v>
          </cell>
          <cell r="L44" t="str">
            <v>М/Ж_4</v>
          </cell>
          <cell r="N44">
            <v>1</v>
          </cell>
          <cell r="O44" t="str">
            <v>м 3</v>
          </cell>
          <cell r="P44">
            <v>21</v>
          </cell>
          <cell r="Q44">
            <v>30</v>
          </cell>
          <cell r="R44">
            <v>1992</v>
          </cell>
          <cell r="U44" t="e">
            <v>#N/A</v>
          </cell>
          <cell r="V44">
            <v>1</v>
          </cell>
        </row>
        <row r="45">
          <cell r="E45" t="str">
            <v>4.14</v>
          </cell>
          <cell r="F45">
            <v>14</v>
          </cell>
          <cell r="G45" t="str">
            <v>15.2</v>
          </cell>
          <cell r="H45" t="str">
            <v>Петров Игорь</v>
          </cell>
          <cell r="I45" t="str">
            <v>1998</v>
          </cell>
          <cell r="J45" t="str">
            <v>КМС</v>
          </cell>
          <cell r="K45" t="str">
            <v>м</v>
          </cell>
          <cell r="L45" t="str">
            <v>М/Ж_4</v>
          </cell>
          <cell r="N45">
            <v>2</v>
          </cell>
          <cell r="O45" t="str">
            <v>м 3</v>
          </cell>
          <cell r="P45">
            <v>21</v>
          </cell>
          <cell r="Q45">
            <v>30</v>
          </cell>
          <cell r="R45">
            <v>1998</v>
          </cell>
          <cell r="U45" t="e">
            <v>#N/A</v>
          </cell>
          <cell r="V45">
            <v>1</v>
          </cell>
        </row>
        <row r="46">
          <cell r="E46" t="str">
            <v>4.11</v>
          </cell>
          <cell r="F46">
            <v>11</v>
          </cell>
          <cell r="G46" t="str">
            <v>16.1</v>
          </cell>
          <cell r="H46" t="str">
            <v>Гнетов Павел</v>
          </cell>
          <cell r="I46" t="str">
            <v>1989</v>
          </cell>
          <cell r="J46" t="str">
            <v>КМС</v>
          </cell>
          <cell r="K46" t="str">
            <v>м</v>
          </cell>
          <cell r="L46" t="str">
            <v>М/Ж_4</v>
          </cell>
          <cell r="O46" t="str">
            <v>м 4</v>
          </cell>
          <cell r="P46">
            <v>20</v>
          </cell>
          <cell r="Q46">
            <v>30</v>
          </cell>
          <cell r="R46">
            <v>1989</v>
          </cell>
          <cell r="U46" t="e">
            <v>#N/A</v>
          </cell>
          <cell r="V46">
            <v>1</v>
          </cell>
        </row>
        <row r="47">
          <cell r="E47" t="str">
            <v>4.15</v>
          </cell>
          <cell r="F47">
            <v>15</v>
          </cell>
          <cell r="G47" t="str">
            <v>16.2</v>
          </cell>
          <cell r="H47" t="str">
            <v>Нищимных Дмитрий</v>
          </cell>
          <cell r="I47" t="str">
            <v>1989</v>
          </cell>
          <cell r="J47" t="str">
            <v>КМС</v>
          </cell>
          <cell r="K47" t="str">
            <v>м</v>
          </cell>
          <cell r="L47" t="str">
            <v>М/Ж_4</v>
          </cell>
          <cell r="N47">
            <v>6</v>
          </cell>
          <cell r="O47" t="str">
            <v>м 4</v>
          </cell>
          <cell r="P47">
            <v>21</v>
          </cell>
          <cell r="Q47">
            <v>30</v>
          </cell>
          <cell r="R47">
            <v>1989</v>
          </cell>
          <cell r="U47" t="e">
            <v>#N/A</v>
          </cell>
          <cell r="V47">
            <v>1</v>
          </cell>
        </row>
        <row r="48">
          <cell r="E48" t="str">
            <v>4.12</v>
          </cell>
          <cell r="F48">
            <v>12</v>
          </cell>
          <cell r="G48" t="str">
            <v>17.1</v>
          </cell>
          <cell r="H48" t="str">
            <v>Поплёнкин Александр</v>
          </cell>
          <cell r="I48" t="str">
            <v>1980</v>
          </cell>
          <cell r="J48" t="str">
            <v>I</v>
          </cell>
          <cell r="K48" t="str">
            <v>м</v>
          </cell>
          <cell r="L48" t="str">
            <v>М/Ж_4</v>
          </cell>
          <cell r="N48">
            <v>5</v>
          </cell>
          <cell r="O48" t="str">
            <v>м 5</v>
          </cell>
          <cell r="P48">
            <v>20</v>
          </cell>
          <cell r="Q48">
            <v>10</v>
          </cell>
          <cell r="R48">
            <v>1980</v>
          </cell>
          <cell r="U48" t="e">
            <v>#N/A</v>
          </cell>
          <cell r="V48">
            <v>1</v>
          </cell>
        </row>
        <row r="49">
          <cell r="E49" t="str">
            <v>4.16</v>
          </cell>
          <cell r="F49">
            <v>16</v>
          </cell>
          <cell r="G49" t="str">
            <v>17.2</v>
          </cell>
          <cell r="H49" t="str">
            <v>Непогодин Михаил</v>
          </cell>
          <cell r="I49" t="str">
            <v>1969</v>
          </cell>
          <cell r="J49" t="str">
            <v>МС</v>
          </cell>
          <cell r="K49" t="str">
            <v>м</v>
          </cell>
          <cell r="L49" t="str">
            <v>М/Ж_4</v>
          </cell>
          <cell r="O49" t="str">
            <v>м 5</v>
          </cell>
          <cell r="P49">
            <v>21</v>
          </cell>
          <cell r="Q49">
            <v>100</v>
          </cell>
          <cell r="R49">
            <v>1969</v>
          </cell>
          <cell r="U49" t="e">
            <v>#N/A</v>
          </cell>
          <cell r="V49">
            <v>1</v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43591.44511284722</v>
          </cell>
        </row>
      </sheetData>
      <sheetData sheetId="10">
        <row r="7">
          <cell r="C7" t="str">
            <v>17.1_17.2</v>
          </cell>
          <cell r="D7" t="str">
            <v>Поплёнкин Александр(I),
Непогодин Михаил(МС)</v>
          </cell>
          <cell r="E7" t="str">
            <v>Сборная Хабаровского края</v>
          </cell>
          <cell r="F7" t="str">
            <v>Хабаровский край</v>
          </cell>
          <cell r="G7">
            <v>0</v>
          </cell>
          <cell r="S7">
            <v>0.010416666666666666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>
            <v>1</v>
          </cell>
          <cell r="AG7" t="str">
            <v/>
          </cell>
          <cell r="AT7">
            <v>110</v>
          </cell>
          <cell r="AU7" t="str">
            <v>м</v>
          </cell>
          <cell r="AV7" t="str">
            <v>М/Ж_4</v>
          </cell>
          <cell r="AW7">
            <v>0</v>
          </cell>
          <cell r="AX7">
            <v>0</v>
          </cell>
          <cell r="AY7">
            <v>0.010416666666666666</v>
          </cell>
        </row>
        <row r="8">
          <cell r="C8" t="str">
            <v>23.1_23.2</v>
          </cell>
          <cell r="D8" t="str">
            <v>Малащенков Дмитрий(КМС),
Боровик Николай(КМС)</v>
          </cell>
          <cell r="E8" t="str">
            <v>Сборная Приморского края</v>
          </cell>
          <cell r="F8" t="str">
            <v>Приморский край</v>
          </cell>
          <cell r="G8">
            <v>0</v>
          </cell>
          <cell r="S8">
            <v>0.011111111111111112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>
            <v>60</v>
          </cell>
          <cell r="AU8" t="str">
            <v>м</v>
          </cell>
          <cell r="AV8" t="str">
            <v>М/Ж_4</v>
          </cell>
          <cell r="AW8">
            <v>2</v>
          </cell>
          <cell r="AX8">
            <v>0</v>
          </cell>
          <cell r="AY8">
            <v>0.011111111111111112</v>
          </cell>
        </row>
        <row r="9">
          <cell r="C9" t="str">
            <v>10.1_10.2</v>
          </cell>
          <cell r="D9" t="str">
            <v>Попугаев Дмитрий(КМС),
Безкопыльный Андрей(КМС)</v>
          </cell>
          <cell r="E9" t="str">
            <v>Сборная Хабаровского края</v>
          </cell>
          <cell r="F9" t="str">
            <v>Хабаровский край</v>
          </cell>
          <cell r="G9">
            <v>0</v>
          </cell>
          <cell r="S9">
            <v>0.0118055555555556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>
            <v>60</v>
          </cell>
          <cell r="AU9" t="str">
            <v>м</v>
          </cell>
          <cell r="AV9" t="str">
            <v>М/Ж_4</v>
          </cell>
          <cell r="AW9">
            <v>2</v>
          </cell>
          <cell r="AX9">
            <v>0</v>
          </cell>
          <cell r="AY9">
            <v>0.0118055555555556</v>
          </cell>
        </row>
        <row r="10">
          <cell r="C10" t="str">
            <v>18.1_18.2</v>
          </cell>
          <cell r="D10" t="str">
            <v>Гапиенко Максим(КМС),
Семенчуков Николай(КМС)</v>
          </cell>
          <cell r="E10" t="str">
            <v>Сборная Хабаровского края</v>
          </cell>
          <cell r="F10" t="str">
            <v>Хабаровский край</v>
          </cell>
          <cell r="G10">
            <v>0</v>
          </cell>
          <cell r="S10">
            <v>0.0125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>
            <v>60</v>
          </cell>
          <cell r="AU10" t="str">
            <v>м</v>
          </cell>
          <cell r="AV10" t="str">
            <v>М/Ж_4</v>
          </cell>
          <cell r="AW10">
            <v>2</v>
          </cell>
          <cell r="AX10">
            <v>0</v>
          </cell>
          <cell r="AY10">
            <v>0.0125</v>
          </cell>
        </row>
        <row r="11">
          <cell r="C11" t="str">
            <v>15.1_15.2</v>
          </cell>
          <cell r="D11" t="str">
            <v>Даниленко Алексей(КМС),
Петров Игорь(КМС)</v>
          </cell>
          <cell r="E11" t="str">
            <v>Сборная Хабаровского края</v>
          </cell>
          <cell r="F11" t="str">
            <v>Хабаровский край</v>
          </cell>
          <cell r="G11">
            <v>0</v>
          </cell>
          <cell r="S11">
            <v>0.0131944444444444</v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>
            <v>60</v>
          </cell>
          <cell r="AU11" t="str">
            <v>м</v>
          </cell>
          <cell r="AV11" t="str">
            <v>М/Ж_4</v>
          </cell>
          <cell r="AW11">
            <v>2</v>
          </cell>
          <cell r="AX11">
            <v>0</v>
          </cell>
          <cell r="AY11">
            <v>0.0131944444444444</v>
          </cell>
        </row>
        <row r="12">
          <cell r="C12" t="str">
            <v>16.1_16.2</v>
          </cell>
          <cell r="D12" t="str">
            <v>Гнетов Павел(КМС),
Нищимных Дмитрий(КМС)</v>
          </cell>
          <cell r="E12" t="str">
            <v>Сборная Хабаровского края</v>
          </cell>
          <cell r="F12" t="str">
            <v>Хабаровский край</v>
          </cell>
          <cell r="G12">
            <v>0</v>
          </cell>
          <cell r="S12">
            <v>0.0138888888888889</v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>
            <v>60</v>
          </cell>
          <cell r="AU12" t="str">
            <v>м</v>
          </cell>
          <cell r="AV12" t="str">
            <v>М/Ж_4</v>
          </cell>
          <cell r="AW12">
            <v>2</v>
          </cell>
          <cell r="AX12">
            <v>0</v>
          </cell>
          <cell r="AY12">
            <v>0.0138888888888889</v>
          </cell>
        </row>
        <row r="13">
          <cell r="C13" t="str">
            <v>111.2_111.1</v>
          </cell>
          <cell r="D13" t="str">
            <v>Марченко Виталий(КМС),
Курносов Вячеслав(I)</v>
          </cell>
          <cell r="E13" t="str">
            <v>Сборная Приморского края</v>
          </cell>
          <cell r="F13" t="str">
            <v>Приморский край</v>
          </cell>
          <cell r="G13">
            <v>0</v>
          </cell>
          <cell r="S13">
            <v>0.0145833333333333</v>
          </cell>
          <cell r="T13">
            <v>0.0145833333333333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0.0145833333333333</v>
          </cell>
          <cell r="AC13" t="str">
            <v>прев. КВ</v>
          </cell>
          <cell r="AE13" t="str">
            <v/>
          </cell>
          <cell r="AG13" t="str">
            <v/>
          </cell>
          <cell r="AT13">
            <v>40</v>
          </cell>
          <cell r="AU13" t="str">
            <v>м</v>
          </cell>
          <cell r="AV13" t="str">
            <v>М/Ж_4</v>
          </cell>
          <cell r="AW13">
            <v>2</v>
          </cell>
          <cell r="AX13">
            <v>0</v>
          </cell>
          <cell r="AY13">
            <v>0.0145833333333333</v>
          </cell>
        </row>
        <row r="14">
          <cell r="C14" t="str">
            <v>30.1_30.2</v>
          </cell>
          <cell r="D14" t="str">
            <v>Себеченко Александр(I),
Глушков Денис (I)</v>
          </cell>
          <cell r="E14" t="str">
            <v>Сборная Забайкальского края</v>
          </cell>
          <cell r="F14" t="str">
            <v>Забайкальский край</v>
          </cell>
          <cell r="G14">
            <v>0</v>
          </cell>
          <cell r="S14">
            <v>0.0152777777777778</v>
          </cell>
          <cell r="T14">
            <v>0.0152777777777778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0.0152777777777778</v>
          </cell>
          <cell r="AC14" t="str">
            <v>прев. КВ</v>
          </cell>
          <cell r="AE14" t="str">
            <v/>
          </cell>
          <cell r="AG14" t="str">
            <v/>
          </cell>
          <cell r="AT14">
            <v>20</v>
          </cell>
          <cell r="AU14" t="str">
            <v>м</v>
          </cell>
          <cell r="AV14" t="str">
            <v>М/Ж_4</v>
          </cell>
          <cell r="AW14">
            <v>2</v>
          </cell>
          <cell r="AX14">
            <v>0</v>
          </cell>
          <cell r="AY14">
            <v>0.0152777777777778</v>
          </cell>
        </row>
        <row r="15">
          <cell r="C15" t="str">
            <v>31.1_31.1</v>
          </cell>
          <cell r="D15" t="str">
            <v>Лёдов Игорь (I),
Масалов Александр(I)</v>
          </cell>
          <cell r="E15" t="str">
            <v>Сборная Республики Саха (Якутия)</v>
          </cell>
          <cell r="F15" t="str">
            <v>Республика Саха</v>
          </cell>
          <cell r="G15">
            <v>0</v>
          </cell>
          <cell r="S15">
            <v>0.0159722222222222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>
            <v>20</v>
          </cell>
          <cell r="AU15" t="str">
            <v>м</v>
          </cell>
          <cell r="AV15" t="str">
            <v>М/Ж_4</v>
          </cell>
          <cell r="AW15">
            <v>2</v>
          </cell>
          <cell r="AX15">
            <v>0</v>
          </cell>
          <cell r="AY15">
            <v>0.0159722222222222</v>
          </cell>
        </row>
        <row r="16">
          <cell r="C16" t="str">
            <v>32.1_32.2</v>
          </cell>
          <cell r="D16" t="str">
            <v>Габрилевич Константин(I),
Кузнецов Николай(I)</v>
          </cell>
          <cell r="E16" t="str">
            <v>Сборная Республики Саха (Якутия)</v>
          </cell>
          <cell r="F16" t="str">
            <v>Республика Саха</v>
          </cell>
          <cell r="G16">
            <v>0</v>
          </cell>
          <cell r="S16">
            <v>0.0166666666666667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>
            <v>20</v>
          </cell>
          <cell r="AU16" t="str">
            <v>м</v>
          </cell>
          <cell r="AV16" t="str">
            <v>М/Ж_4</v>
          </cell>
          <cell r="AW16">
            <v>2</v>
          </cell>
          <cell r="AX16">
            <v>0</v>
          </cell>
          <cell r="AY16">
            <v>0.0166666666666667</v>
          </cell>
        </row>
        <row r="17">
          <cell r="C17" t="str">
            <v>24.1_24.2</v>
          </cell>
          <cell r="D17" t="str">
            <v>Мищенко Денис(I),
Хотулев Константин (КМС)</v>
          </cell>
          <cell r="E17" t="str">
            <v>Сборная Приморского края</v>
          </cell>
          <cell r="F17" t="str">
            <v>Приморский край</v>
          </cell>
          <cell r="G17">
            <v>0</v>
          </cell>
          <cell r="S17">
            <v>0.0173611111111111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>
            <v>40</v>
          </cell>
          <cell r="AU17" t="str">
            <v>м</v>
          </cell>
          <cell r="AV17" t="str">
            <v>М/Ж_4</v>
          </cell>
          <cell r="AW17">
            <v>2</v>
          </cell>
          <cell r="AX17">
            <v>0</v>
          </cell>
          <cell r="AY17">
            <v>0.0173611111111111</v>
          </cell>
        </row>
        <row r="18">
          <cell r="C18" t="str">
            <v>107.1_107.2</v>
          </cell>
          <cell r="D18" t="str">
            <v>Козырева Екатерина (КМС),
Панченко Ольга(КМС)</v>
          </cell>
          <cell r="E18" t="str">
            <v>Сборная Приморского края</v>
          </cell>
          <cell r="F18" t="str">
            <v>Приморский край</v>
          </cell>
          <cell r="G18">
            <v>0</v>
          </cell>
          <cell r="S18">
            <v>0.0180555555555556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>
            <v>60</v>
          </cell>
          <cell r="AU18" t="str">
            <v>ж</v>
          </cell>
          <cell r="AV18" t="str">
            <v>М/Ж_4</v>
          </cell>
          <cell r="AW18">
            <v>2</v>
          </cell>
          <cell r="AX18">
            <v>0</v>
          </cell>
          <cell r="AY18">
            <v>0.0180555555555556</v>
          </cell>
        </row>
        <row r="19">
          <cell r="C19" t="str">
            <v>12.1_12.2</v>
          </cell>
          <cell r="D19" t="str">
            <v>Кошкина Кристина(КМС),
Орел Анастасия(КМС)</v>
          </cell>
          <cell r="E19" t="str">
            <v>Сборная Хабаровского края</v>
          </cell>
          <cell r="F19" t="str">
            <v>Хабаровский край</v>
          </cell>
          <cell r="G19">
            <v>0</v>
          </cell>
          <cell r="S19">
            <v>0.01875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>
            <v>60</v>
          </cell>
          <cell r="AU19" t="str">
            <v>ж</v>
          </cell>
          <cell r="AV19" t="str">
            <v>М/Ж_4</v>
          </cell>
          <cell r="AW19">
            <v>2</v>
          </cell>
          <cell r="AX19">
            <v>0</v>
          </cell>
          <cell r="AY19">
            <v>0.01875</v>
          </cell>
        </row>
        <row r="20">
          <cell r="C20" t="str">
            <v>14.1_14.2</v>
          </cell>
          <cell r="D20" t="str">
            <v>Кандалова Инара(КМС),
Иванченко Екатерина(КМС)</v>
          </cell>
          <cell r="E20" t="str">
            <v>Сборная Хабаровского края</v>
          </cell>
          <cell r="F20" t="str">
            <v>Хабаровский край</v>
          </cell>
          <cell r="G20">
            <v>0</v>
          </cell>
          <cell r="S20">
            <v>0.0194444444444445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>
            <v>60</v>
          </cell>
          <cell r="AU20" t="str">
            <v>ж</v>
          </cell>
          <cell r="AV20" t="str">
            <v>М/Ж_4</v>
          </cell>
          <cell r="AW20">
            <v>2</v>
          </cell>
          <cell r="AX20">
            <v>0</v>
          </cell>
          <cell r="AY20">
            <v>0.0194444444444445</v>
          </cell>
        </row>
        <row r="21">
          <cell r="C21" t="str">
            <v>144.1_144.2</v>
          </cell>
          <cell r="D21" t="str">
            <v>Чулкова Полина(КМС),
Казорина Екатерина(I)</v>
          </cell>
          <cell r="E21" t="str">
            <v>Сборная Приморского края</v>
          </cell>
          <cell r="F21" t="str">
            <v>Приморский край</v>
          </cell>
          <cell r="G21">
            <v>0</v>
          </cell>
          <cell r="S21">
            <v>0.0201388888888889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>
            <v>40</v>
          </cell>
          <cell r="AU21" t="str">
            <v>ж</v>
          </cell>
          <cell r="AV21" t="str">
            <v>М/Ж_4</v>
          </cell>
          <cell r="AW21">
            <v>2</v>
          </cell>
          <cell r="AX21">
            <v>0</v>
          </cell>
          <cell r="AY21">
            <v>0.0201388888888889</v>
          </cell>
        </row>
        <row r="22">
          <cell r="C22" t="str">
            <v>11.1_11.2</v>
          </cell>
          <cell r="D22" t="str">
            <v>Гусевская Екатерина(I),
Киселева Дарья(КМС)</v>
          </cell>
          <cell r="E22" t="str">
            <v>Сборная Хабаровского края</v>
          </cell>
          <cell r="F22" t="str">
            <v>Хабаровский край</v>
          </cell>
          <cell r="G22">
            <v>0</v>
          </cell>
          <cell r="S22">
            <v>0.0208333333333334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>
            <v>40</v>
          </cell>
          <cell r="AU22" t="str">
            <v>ж</v>
          </cell>
          <cell r="AV22" t="str">
            <v>М/Ж_4</v>
          </cell>
          <cell r="AW22">
            <v>2</v>
          </cell>
          <cell r="AX22">
            <v>0</v>
          </cell>
          <cell r="AY22">
            <v>0.0208333333333334</v>
          </cell>
        </row>
        <row r="23">
          <cell r="C23" t="str">
            <v>17.1_17.2</v>
          </cell>
          <cell r="D23" t="str">
            <v>Поплёнкин Александр(I),
Непогодин Михаил(МС)</v>
          </cell>
          <cell r="E23" t="str">
            <v>Сборная Хабаровского края</v>
          </cell>
          <cell r="F23" t="str">
            <v>Хабаровский край</v>
          </cell>
          <cell r="G23">
            <v>0</v>
          </cell>
          <cell r="S23">
            <v>0.0215277777777778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>
            <v>110</v>
          </cell>
          <cell r="AU23" t="str">
            <v>м</v>
          </cell>
          <cell r="AV23" t="str">
            <v>М/Ж_4</v>
          </cell>
          <cell r="AW23">
            <v>2</v>
          </cell>
          <cell r="AX23">
            <v>0</v>
          </cell>
          <cell r="AY23">
            <v>0.0215277777777778</v>
          </cell>
        </row>
        <row r="24">
          <cell r="C24" t="str">
            <v>23.1_23.2</v>
          </cell>
          <cell r="D24" t="str">
            <v>Малащенков Дмитрий(КМС),
Боровик Николай(КМС)</v>
          </cell>
          <cell r="E24" t="str">
            <v>Сборная Приморского края</v>
          </cell>
          <cell r="F24" t="str">
            <v>Приморский край</v>
          </cell>
          <cell r="G24">
            <v>0</v>
          </cell>
          <cell r="S24">
            <v>0.0222222222222223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>
            <v>60</v>
          </cell>
          <cell r="AU24" t="str">
            <v>м</v>
          </cell>
          <cell r="AV24" t="str">
            <v>М/Ж_4</v>
          </cell>
          <cell r="AW24">
            <v>2</v>
          </cell>
          <cell r="AX24">
            <v>0</v>
          </cell>
          <cell r="AY24">
            <v>0.0222222222222223</v>
          </cell>
        </row>
        <row r="25">
          <cell r="C25" t="str">
            <v>10.1_10.2</v>
          </cell>
          <cell r="D25" t="str">
            <v>Попугаев Дмитрий(КМС),
Безкопыльный Андрей(КМС)</v>
          </cell>
          <cell r="E25" t="str">
            <v>Сборная Хабаровского края</v>
          </cell>
          <cell r="F25" t="str">
            <v>Хабаровский край</v>
          </cell>
          <cell r="G25">
            <v>0</v>
          </cell>
          <cell r="S25">
            <v>0.0229166666666667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>
            <v>60</v>
          </cell>
          <cell r="AU25" t="str">
            <v>м</v>
          </cell>
          <cell r="AV25" t="str">
            <v>М/Ж_4</v>
          </cell>
          <cell r="AW25">
            <v>2</v>
          </cell>
          <cell r="AX25">
            <v>0</v>
          </cell>
          <cell r="AY25">
            <v>0.0229166666666667</v>
          </cell>
        </row>
        <row r="26">
          <cell r="C26" t="str">
            <v>18.1_18.2</v>
          </cell>
          <cell r="D26" t="str">
            <v>Гапиенко Максим(КМС),
Семенчуков Николай(КМС)</v>
          </cell>
          <cell r="E26" t="str">
            <v>Сборная Хабаровского края</v>
          </cell>
          <cell r="F26" t="str">
            <v>Хабаровский край</v>
          </cell>
          <cell r="G26">
            <v>0</v>
          </cell>
          <cell r="S26">
            <v>0.0236111111111112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>
            <v>60</v>
          </cell>
          <cell r="AU26" t="str">
            <v>м</v>
          </cell>
          <cell r="AV26" t="str">
            <v>М/Ж_4</v>
          </cell>
          <cell r="AW26">
            <v>2</v>
          </cell>
          <cell r="AX26">
            <v>0</v>
          </cell>
          <cell r="AY26">
            <v>0.0236111111111112</v>
          </cell>
        </row>
        <row r="27">
          <cell r="C27" t="str">
            <v>15.1_15.2</v>
          </cell>
          <cell r="D27" t="str">
            <v>Даниленко Алексей(КМС),
Петров Игорь(КМС)</v>
          </cell>
          <cell r="E27" t="str">
            <v>Сборная Хабаровского края</v>
          </cell>
          <cell r="F27" t="str">
            <v>Хабаровский край</v>
          </cell>
          <cell r="G27">
            <v>0</v>
          </cell>
          <cell r="S27">
            <v>0.0243055555555556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>
            <v>60</v>
          </cell>
          <cell r="AU27" t="str">
            <v>м</v>
          </cell>
          <cell r="AV27" t="str">
            <v>М/Ж_4</v>
          </cell>
          <cell r="AW27">
            <v>2</v>
          </cell>
          <cell r="AX27">
            <v>0</v>
          </cell>
          <cell r="AY27">
            <v>0.0243055555555556</v>
          </cell>
        </row>
        <row r="28">
          <cell r="C28" t="str">
            <v>16.1_16.2</v>
          </cell>
          <cell r="D28" t="str">
            <v>Гнетов Павел(КМС),
Нищимных Дмитрий(КМС)</v>
          </cell>
          <cell r="E28" t="str">
            <v>Сборная Хабаровского края</v>
          </cell>
          <cell r="F28" t="str">
            <v>Хабаровский край</v>
          </cell>
          <cell r="G28">
            <v>0</v>
          </cell>
          <cell r="S28">
            <v>0.0250000000000001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>
            <v>60</v>
          </cell>
          <cell r="AU28" t="str">
            <v>м</v>
          </cell>
          <cell r="AV28" t="str">
            <v>М/Ж_4</v>
          </cell>
          <cell r="AW28">
            <v>2</v>
          </cell>
          <cell r="AX28">
            <v>0</v>
          </cell>
          <cell r="AY28">
            <v>0.0250000000000001</v>
          </cell>
        </row>
        <row r="29">
          <cell r="C29" t="str">
            <v>111.2_111.1</v>
          </cell>
          <cell r="D29" t="str">
            <v>Марченко Виталий(КМС),
Курносов Вячеслав(I)</v>
          </cell>
          <cell r="E29" t="str">
            <v>Сборная Приморского края</v>
          </cell>
          <cell r="F29" t="str">
            <v>Приморский край</v>
          </cell>
          <cell r="G29">
            <v>0</v>
          </cell>
          <cell r="S29">
            <v>0.0256944444444445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>
            <v>40</v>
          </cell>
          <cell r="AU29" t="str">
            <v>м</v>
          </cell>
          <cell r="AV29" t="str">
            <v>М/Ж_4</v>
          </cell>
          <cell r="AW29">
            <v>2</v>
          </cell>
          <cell r="AX29">
            <v>0</v>
          </cell>
          <cell r="AY29">
            <v>0.0256944444444445</v>
          </cell>
        </row>
        <row r="30">
          <cell r="C30" t="str">
            <v>30.1_30.2</v>
          </cell>
          <cell r="D30" t="str">
            <v>Себеченко Александр(I),
Глушков Денис (I)</v>
          </cell>
          <cell r="E30" t="str">
            <v>Сборная Забайкальского края</v>
          </cell>
          <cell r="F30" t="str">
            <v>Забайкальский край</v>
          </cell>
          <cell r="G30">
            <v>0</v>
          </cell>
          <cell r="S30">
            <v>0.0263888888888889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>
            <v>20</v>
          </cell>
          <cell r="AU30" t="str">
            <v>м</v>
          </cell>
          <cell r="AV30" t="str">
            <v>М/Ж_4</v>
          </cell>
          <cell r="AW30">
            <v>2</v>
          </cell>
          <cell r="AX30">
            <v>0</v>
          </cell>
          <cell r="AY30">
            <v>0.0263888888888889</v>
          </cell>
        </row>
        <row r="31">
          <cell r="C31" t="str">
            <v>31.1_31.1</v>
          </cell>
          <cell r="D31" t="str">
            <v>Лёдов Игорь (I),
Масалов Александр(I)</v>
          </cell>
          <cell r="E31" t="str">
            <v>Сборная Республики Саха (Якутия)</v>
          </cell>
          <cell r="F31" t="str">
            <v>Республика Саха</v>
          </cell>
          <cell r="G31">
            <v>0</v>
          </cell>
          <cell r="S31">
            <v>0.0270833333333334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>
            <v>20</v>
          </cell>
          <cell r="AU31" t="str">
            <v>м</v>
          </cell>
          <cell r="AV31" t="str">
            <v>М/Ж_4</v>
          </cell>
          <cell r="AW31">
            <v>2</v>
          </cell>
          <cell r="AX31">
            <v>0</v>
          </cell>
          <cell r="AY31">
            <v>0.0270833333333334</v>
          </cell>
        </row>
        <row r="32">
          <cell r="C32" t="str">
            <v>32.1_32.2</v>
          </cell>
          <cell r="D32" t="str">
            <v>Габрилевич Константин(I),
Кузнецов Николай(I)</v>
          </cell>
          <cell r="E32" t="str">
            <v>Сборная Республики Саха (Якутия)</v>
          </cell>
          <cell r="F32" t="str">
            <v>Республика Саха</v>
          </cell>
          <cell r="G32">
            <v>0</v>
          </cell>
          <cell r="S32">
            <v>0.0277777777777778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>
            <v>20</v>
          </cell>
          <cell r="AU32" t="str">
            <v>м</v>
          </cell>
          <cell r="AV32" t="str">
            <v>М/Ж_4</v>
          </cell>
          <cell r="AW32">
            <v>2</v>
          </cell>
          <cell r="AX32">
            <v>0</v>
          </cell>
          <cell r="AY32">
            <v>0.0277777777777778</v>
          </cell>
        </row>
        <row r="33">
          <cell r="C33" t="str">
            <v>24.1_24.2</v>
          </cell>
          <cell r="D33" t="str">
            <v>Мищенко Денис(I),
Хотулев Константин (КМС)</v>
          </cell>
          <cell r="E33" t="str">
            <v>Сборная Приморского края</v>
          </cell>
          <cell r="F33" t="str">
            <v>Приморский край</v>
          </cell>
          <cell r="G33">
            <v>0</v>
          </cell>
          <cell r="S33">
            <v>0.0284722222222223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>
            <v>40</v>
          </cell>
          <cell r="AU33" t="str">
            <v>м</v>
          </cell>
          <cell r="AV33" t="str">
            <v>М/Ж_4</v>
          </cell>
          <cell r="AW33">
            <v>2</v>
          </cell>
          <cell r="AX33">
            <v>0</v>
          </cell>
          <cell r="AY33">
            <v>0.0284722222222223</v>
          </cell>
        </row>
        <row r="34">
          <cell r="C34" t="str">
            <v>107.1_107.2</v>
          </cell>
          <cell r="D34" t="str">
            <v>Козырева Екатерина (КМС),
Панченко Ольга(КМС)</v>
          </cell>
          <cell r="E34" t="str">
            <v>Сборная Приморского края</v>
          </cell>
          <cell r="F34" t="str">
            <v>Приморский край</v>
          </cell>
          <cell r="G34">
            <v>0</v>
          </cell>
          <cell r="S34">
            <v>0.0291666666666667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>
            <v>60</v>
          </cell>
          <cell r="AU34" t="str">
            <v>ж</v>
          </cell>
          <cell r="AV34" t="str">
            <v>М/Ж_4</v>
          </cell>
          <cell r="AW34">
            <v>2</v>
          </cell>
          <cell r="AX34">
            <v>0</v>
          </cell>
          <cell r="AY34">
            <v>0.0291666666666667</v>
          </cell>
        </row>
        <row r="35">
          <cell r="C35" t="str">
            <v>12.1_12.2</v>
          </cell>
          <cell r="D35" t="str">
            <v>Кошкина Кристина(КМС),
Орел Анастасия(КМС)</v>
          </cell>
          <cell r="E35" t="str">
            <v>Сборная Хабаровского края</v>
          </cell>
          <cell r="F35" t="str">
            <v>Хабаровский край</v>
          </cell>
          <cell r="G35">
            <v>0</v>
          </cell>
          <cell r="S35">
            <v>0.0298611111111112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>
            <v>60</v>
          </cell>
          <cell r="AU35" t="str">
            <v>ж</v>
          </cell>
          <cell r="AV35" t="str">
            <v>М/Ж_4</v>
          </cell>
          <cell r="AW35">
            <v>2</v>
          </cell>
          <cell r="AX35">
            <v>0</v>
          </cell>
          <cell r="AY35">
            <v>0.0298611111111112</v>
          </cell>
        </row>
        <row r="36">
          <cell r="C36" t="str">
            <v>14.1_14.2</v>
          </cell>
          <cell r="D36" t="str">
            <v>Кандалова Инара(КМС),
Иванченко Екатерина(КМС)</v>
          </cell>
          <cell r="E36" t="str">
            <v>Сборная Хабаровского края</v>
          </cell>
          <cell r="F36" t="str">
            <v>Хабаровский край</v>
          </cell>
          <cell r="G36">
            <v>0</v>
          </cell>
          <cell r="S36">
            <v>0.0305555555555556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>
            <v>60</v>
          </cell>
          <cell r="AU36" t="str">
            <v>ж</v>
          </cell>
          <cell r="AV36" t="str">
            <v>М/Ж_4</v>
          </cell>
          <cell r="AW36">
            <v>2</v>
          </cell>
          <cell r="AX36">
            <v>0</v>
          </cell>
          <cell r="AY36">
            <v>0.0305555555555556</v>
          </cell>
        </row>
        <row r="37">
          <cell r="C37" t="str">
            <v>144.1_144.2</v>
          </cell>
          <cell r="D37" t="str">
            <v>Чулкова Полина(КМС),
Казорина Екатерина(I)</v>
          </cell>
          <cell r="E37" t="str">
            <v>Сборная Приморского края</v>
          </cell>
          <cell r="F37" t="str">
            <v>Приморский край</v>
          </cell>
          <cell r="G37">
            <v>0</v>
          </cell>
          <cell r="S37">
            <v>0.0312500000000001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>
            <v>40</v>
          </cell>
          <cell r="AU37" t="str">
            <v>ж</v>
          </cell>
          <cell r="AV37" t="str">
            <v>М/Ж_4</v>
          </cell>
          <cell r="AW37">
            <v>2</v>
          </cell>
          <cell r="AX37">
            <v>0</v>
          </cell>
          <cell r="AY37">
            <v>0.0312500000000001</v>
          </cell>
        </row>
        <row r="38">
          <cell r="C38" t="str">
            <v>11.1_11.2</v>
          </cell>
          <cell r="D38" t="str">
            <v>Гусевская Екатерина(I),
Киселева Дарья(КМС)</v>
          </cell>
          <cell r="E38" t="str">
            <v>Сборная Хабаровского края</v>
          </cell>
          <cell r="F38" t="str">
            <v>Хабаровский край</v>
          </cell>
          <cell r="G38">
            <v>0</v>
          </cell>
          <cell r="S38">
            <v>0.0319444444444445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>
            <v>40</v>
          </cell>
          <cell r="AU38" t="str">
            <v>ж</v>
          </cell>
          <cell r="AV38" t="str">
            <v>М/Ж_4</v>
          </cell>
          <cell r="AW38">
            <v>2</v>
          </cell>
          <cell r="AX38">
            <v>0</v>
          </cell>
          <cell r="AY38">
            <v>0.0319444444444445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43591.44511284722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="70" zoomScaleNormal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" sqref="Y6"/>
    </sheetView>
  </sheetViews>
  <sheetFormatPr defaultColWidth="9.140625" defaultRowHeight="15" outlineLevelRow="1" outlineLevelCol="1"/>
  <cols>
    <col min="1" max="1" width="4.28125" style="8" customWidth="1"/>
    <col min="2" max="2" width="6.28125" style="64" hidden="1" customWidth="1"/>
    <col min="3" max="3" width="33.57421875" style="13" customWidth="1"/>
    <col min="4" max="4" width="49.00390625" style="8" customWidth="1"/>
    <col min="5" max="5" width="28.00390625" style="65" customWidth="1"/>
    <col min="6" max="15" width="4.7109375" style="8" hidden="1" customWidth="1"/>
    <col min="16" max="16" width="13.421875" style="9" bestFit="1" customWidth="1"/>
    <col min="17" max="17" width="4.28125" style="1" hidden="1" customWidth="1"/>
    <col min="18" max="18" width="11.8515625" style="83" customWidth="1"/>
    <col min="19" max="19" width="4.8515625" style="11" customWidth="1"/>
    <col min="20" max="20" width="8.00390625" style="11" hidden="1" customWidth="1" outlineLevel="1"/>
    <col min="21" max="21" width="10.7109375" style="84" hidden="1" customWidth="1" outlineLevel="1"/>
    <col min="22" max="22" width="7.28125" style="8" hidden="1" customWidth="1" outlineLevel="1"/>
    <col min="23" max="23" width="7.421875" style="8" customWidth="1" collapsed="1"/>
    <col min="24" max="16384" width="9.140625" style="8" customWidth="1"/>
  </cols>
  <sheetData>
    <row r="1" spans="1:23" ht="60.75" customHeight="1">
      <c r="A1" s="331" t="s">
        <v>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 ht="65.25" customHeight="1" thickBot="1">
      <c r="A2" s="333" t="s">
        <v>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3" ht="13.5" thickTop="1">
      <c r="A3" s="3" t="s">
        <v>57</v>
      </c>
      <c r="B3" s="4"/>
      <c r="C3" s="5"/>
      <c r="D3" s="3"/>
      <c r="E3" s="6"/>
      <c r="F3" s="7"/>
      <c r="H3" s="7"/>
      <c r="R3" s="10"/>
      <c r="U3" s="10"/>
      <c r="V3" s="12"/>
      <c r="W3" s="66" t="s">
        <v>55</v>
      </c>
    </row>
    <row r="4" spans="1:23" ht="84.75" customHeight="1">
      <c r="A4" s="334" t="s">
        <v>237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</row>
    <row r="5" spans="1:21" s="89" customFormat="1" ht="16.5" outlineLevel="1" thickBot="1">
      <c r="A5" s="87"/>
      <c r="B5" s="34"/>
      <c r="C5" s="35" t="s">
        <v>22</v>
      </c>
      <c r="D5" s="36" t="s">
        <v>44</v>
      </c>
      <c r="E5" s="88"/>
      <c r="P5" s="90"/>
      <c r="Q5" s="91"/>
      <c r="R5" s="92"/>
      <c r="S5" s="93"/>
      <c r="T5" s="93"/>
      <c r="U5" s="94"/>
    </row>
    <row r="6" spans="1:23" ht="37.5" customHeight="1" thickBot="1">
      <c r="A6" s="335" t="s">
        <v>0</v>
      </c>
      <c r="B6" s="337" t="s">
        <v>1</v>
      </c>
      <c r="C6" s="339" t="s">
        <v>2</v>
      </c>
      <c r="D6" s="318" t="s">
        <v>3</v>
      </c>
      <c r="E6" s="320" t="s">
        <v>4</v>
      </c>
      <c r="F6" s="323" t="s">
        <v>5</v>
      </c>
      <c r="G6" s="324"/>
      <c r="H6" s="324"/>
      <c r="I6" s="324"/>
      <c r="J6" s="324"/>
      <c r="K6" s="324"/>
      <c r="L6" s="324"/>
      <c r="M6" s="324"/>
      <c r="N6" s="324"/>
      <c r="O6" s="325"/>
      <c r="P6" s="326" t="s">
        <v>6</v>
      </c>
      <c r="Q6" s="327"/>
      <c r="R6" s="327"/>
      <c r="S6" s="327"/>
      <c r="T6" s="327"/>
      <c r="U6" s="327"/>
      <c r="V6" s="328"/>
      <c r="W6" s="329" t="s">
        <v>7</v>
      </c>
    </row>
    <row r="7" spans="1:23" ht="135" customHeight="1" thickBot="1">
      <c r="A7" s="336"/>
      <c r="B7" s="338"/>
      <c r="C7" s="340"/>
      <c r="D7" s="319"/>
      <c r="E7" s="321"/>
      <c r="F7" s="67" t="s">
        <v>8</v>
      </c>
      <c r="G7" s="67" t="s">
        <v>8</v>
      </c>
      <c r="H7" s="67" t="s">
        <v>8</v>
      </c>
      <c r="I7" s="67" t="s">
        <v>8</v>
      </c>
      <c r="J7" s="68" t="s">
        <v>9</v>
      </c>
      <c r="K7" s="68" t="s">
        <v>9</v>
      </c>
      <c r="L7" s="68" t="s">
        <v>10</v>
      </c>
      <c r="M7" s="68" t="s">
        <v>11</v>
      </c>
      <c r="N7" s="68" t="s">
        <v>12</v>
      </c>
      <c r="O7" s="69" t="s">
        <v>13</v>
      </c>
      <c r="P7" s="14" t="s">
        <v>14</v>
      </c>
      <c r="Q7" s="15" t="s">
        <v>15</v>
      </c>
      <c r="R7" s="17" t="s">
        <v>6</v>
      </c>
      <c r="S7" s="18" t="s">
        <v>19</v>
      </c>
      <c r="T7" s="18" t="s">
        <v>46</v>
      </c>
      <c r="U7" s="19" t="s">
        <v>20</v>
      </c>
      <c r="V7" s="20" t="s">
        <v>21</v>
      </c>
      <c r="W7" s="330" t="s">
        <v>7</v>
      </c>
    </row>
    <row r="8" spans="1:23" ht="47.25" customHeight="1">
      <c r="A8" s="21">
        <v>1</v>
      </c>
      <c r="B8" s="70">
        <v>3</v>
      </c>
      <c r="C8" s="71" t="s">
        <v>32</v>
      </c>
      <c r="D8" s="72" t="s">
        <v>33</v>
      </c>
      <c r="E8" s="73" t="s">
        <v>31</v>
      </c>
      <c r="F8" s="74"/>
      <c r="G8" s="75"/>
      <c r="H8" s="75"/>
      <c r="I8" s="75"/>
      <c r="J8" s="75"/>
      <c r="K8" s="75"/>
      <c r="L8" s="75"/>
      <c r="M8" s="75"/>
      <c r="N8" s="76"/>
      <c r="O8" s="77"/>
      <c r="P8" s="22">
        <v>0.0078125</v>
      </c>
      <c r="Q8" s="23">
        <v>0</v>
      </c>
      <c r="R8" s="24">
        <v>0.0078125</v>
      </c>
      <c r="S8" s="25">
        <v>1</v>
      </c>
      <c r="T8" s="25">
        <v>400</v>
      </c>
      <c r="U8" s="26">
        <v>1</v>
      </c>
      <c r="V8" s="27"/>
      <c r="W8" s="28" t="s">
        <v>28</v>
      </c>
    </row>
    <row r="9" spans="1:23" ht="42.75" customHeight="1">
      <c r="A9" s="29">
        <v>2</v>
      </c>
      <c r="B9" s="70">
        <v>5</v>
      </c>
      <c r="C9" s="71" t="s">
        <v>36</v>
      </c>
      <c r="D9" s="72" t="s">
        <v>37</v>
      </c>
      <c r="E9" s="73" t="s">
        <v>27</v>
      </c>
      <c r="F9" s="78"/>
      <c r="G9" s="79"/>
      <c r="H9" s="79"/>
      <c r="I9" s="79"/>
      <c r="J9" s="79"/>
      <c r="K9" s="79"/>
      <c r="L9" s="79"/>
      <c r="M9" s="79"/>
      <c r="N9" s="80"/>
      <c r="O9" s="81"/>
      <c r="P9" s="22">
        <v>0.009340277777777777</v>
      </c>
      <c r="Q9" s="23">
        <v>0</v>
      </c>
      <c r="R9" s="24">
        <v>0.009340277777777777</v>
      </c>
      <c r="S9" s="30">
        <v>2</v>
      </c>
      <c r="T9" s="25">
        <v>392</v>
      </c>
      <c r="U9" s="26">
        <v>1.1955555555555555</v>
      </c>
      <c r="V9" s="31"/>
      <c r="W9" s="32" t="s">
        <v>28</v>
      </c>
    </row>
    <row r="10" spans="1:23" s="37" customFormat="1" ht="15.75" customHeight="1" outlineLevel="1">
      <c r="A10" s="322" t="s">
        <v>56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</row>
    <row r="11" spans="1:25" s="37" customFormat="1" ht="15.75" outlineLevel="1">
      <c r="A11" s="33"/>
      <c r="B11" s="34"/>
      <c r="C11" s="35"/>
      <c r="D11" s="36"/>
      <c r="E11" s="82"/>
      <c r="P11" s="39"/>
      <c r="Q11" s="40"/>
      <c r="R11" s="41"/>
      <c r="S11" s="38"/>
      <c r="T11" s="38"/>
      <c r="V11" s="42"/>
      <c r="W11" s="43"/>
      <c r="X11" s="43"/>
      <c r="Y11" s="44"/>
    </row>
    <row r="12" spans="1:25" s="37" customFormat="1" ht="15.75" outlineLevel="1">
      <c r="A12" s="33"/>
      <c r="B12" s="34"/>
      <c r="C12" s="35"/>
      <c r="D12" s="36"/>
      <c r="E12" s="82"/>
      <c r="P12" s="39"/>
      <c r="Q12" s="40"/>
      <c r="R12" s="41"/>
      <c r="S12" s="38"/>
      <c r="T12" s="38"/>
      <c r="V12" s="42"/>
      <c r="W12" s="43"/>
      <c r="X12" s="43"/>
      <c r="Y12" s="44"/>
    </row>
    <row r="13" spans="1:26" s="58" customFormat="1" ht="26.25" customHeight="1" outlineLevel="1">
      <c r="A13" s="45" t="s">
        <v>40</v>
      </c>
      <c r="B13" s="46"/>
      <c r="C13" s="47"/>
      <c r="D13" s="48"/>
      <c r="E13" s="49"/>
      <c r="F13" s="50"/>
      <c r="G13" s="51"/>
      <c r="H13" s="50"/>
      <c r="I13" s="51"/>
      <c r="J13" s="51"/>
      <c r="K13" s="51"/>
      <c r="L13" s="51"/>
      <c r="M13" s="51"/>
      <c r="N13" s="51"/>
      <c r="O13" s="51"/>
      <c r="P13" s="53"/>
      <c r="Q13" s="54"/>
      <c r="R13" s="55"/>
      <c r="S13" s="52"/>
      <c r="T13" s="52"/>
      <c r="U13" s="51"/>
      <c r="V13" s="56"/>
      <c r="W13" s="57"/>
      <c r="X13" s="57"/>
      <c r="Z13" s="59"/>
    </row>
    <row r="14" spans="1:26" s="58" customFormat="1" ht="12" customHeight="1" outlineLevel="1">
      <c r="A14" s="45"/>
      <c r="B14" s="46"/>
      <c r="C14" s="47"/>
      <c r="D14" s="48"/>
      <c r="E14" s="49"/>
      <c r="F14" s="50"/>
      <c r="G14" s="51"/>
      <c r="H14" s="50"/>
      <c r="I14" s="51"/>
      <c r="J14" s="51"/>
      <c r="K14" s="51"/>
      <c r="L14" s="51"/>
      <c r="M14" s="51"/>
      <c r="N14" s="51"/>
      <c r="O14" s="51"/>
      <c r="P14" s="53"/>
      <c r="Q14" s="54"/>
      <c r="R14" s="55"/>
      <c r="S14" s="52"/>
      <c r="T14" s="52"/>
      <c r="U14" s="51"/>
      <c r="V14" s="56"/>
      <c r="W14" s="57"/>
      <c r="X14" s="57"/>
      <c r="Z14" s="59"/>
    </row>
    <row r="15" spans="1:26" s="58" customFormat="1" ht="27" customHeight="1" outlineLevel="1">
      <c r="A15" s="45" t="s">
        <v>41</v>
      </c>
      <c r="B15" s="57"/>
      <c r="C15" s="61"/>
      <c r="E15" s="62"/>
      <c r="F15" s="7"/>
      <c r="H15" s="7"/>
      <c r="P15" s="60"/>
      <c r="Q15" s="57"/>
      <c r="R15" s="57"/>
      <c r="S15" s="60"/>
      <c r="T15" s="60"/>
      <c r="W15" s="57"/>
      <c r="X15" s="57"/>
      <c r="Z15" s="59"/>
    </row>
  </sheetData>
  <sheetProtection formatCells="0" formatColumns="0" formatRows="0" autoFilter="0" pivotTables="0"/>
  <mergeCells count="12">
    <mergeCell ref="A1:W1"/>
    <mergeCell ref="A2:W2"/>
    <mergeCell ref="A4:W4"/>
    <mergeCell ref="A6:A7"/>
    <mergeCell ref="B6:B7"/>
    <mergeCell ref="C6:C7"/>
    <mergeCell ref="D6:D7"/>
    <mergeCell ref="E6:E7"/>
    <mergeCell ref="A10:W10"/>
    <mergeCell ref="F6:O6"/>
    <mergeCell ref="P6:V6"/>
    <mergeCell ref="W6:W7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landscape" paperSize="9" scale="86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70" zoomScaleNormal="7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3" sqref="E23"/>
    </sheetView>
  </sheetViews>
  <sheetFormatPr defaultColWidth="9.140625" defaultRowHeight="15" outlineLevelRow="1" outlineLevelCol="1"/>
  <cols>
    <col min="1" max="1" width="4.28125" style="8" customWidth="1"/>
    <col min="2" max="2" width="6.421875" style="64" hidden="1" customWidth="1"/>
    <col min="3" max="3" width="33.57421875" style="13" customWidth="1"/>
    <col min="4" max="4" width="49.00390625" style="8" customWidth="1"/>
    <col min="5" max="5" width="28.00390625" style="65" customWidth="1"/>
    <col min="6" max="14" width="4.7109375" style="8" customWidth="1"/>
    <col min="15" max="15" width="4.7109375" style="8" hidden="1" customWidth="1"/>
    <col min="16" max="16" width="13.421875" style="9" bestFit="1" customWidth="1"/>
    <col min="17" max="17" width="4.28125" style="1" hidden="1" customWidth="1"/>
    <col min="18" max="18" width="6.57421875" style="4" customWidth="1"/>
    <col min="19" max="19" width="8.28125" style="2" customWidth="1"/>
    <col min="20" max="20" width="8.421875" style="2" customWidth="1"/>
    <col min="21" max="21" width="11.140625" style="8" customWidth="1"/>
    <col min="22" max="22" width="11.8515625" style="83" customWidth="1"/>
    <col min="23" max="23" width="4.8515625" style="11" customWidth="1"/>
    <col min="24" max="24" width="8.00390625" style="11" customWidth="1" outlineLevel="1"/>
    <col min="25" max="25" width="10.7109375" style="84" hidden="1" customWidth="1" outlineLevel="1"/>
    <col min="26" max="26" width="7.28125" style="8" hidden="1" customWidth="1" outlineLevel="1"/>
    <col min="27" max="27" width="9.140625" style="8" customWidth="1" collapsed="1"/>
    <col min="28" max="16384" width="9.140625" style="8" customWidth="1"/>
  </cols>
  <sheetData>
    <row r="1" spans="1:26" ht="60.75" customHeight="1">
      <c r="A1" s="331" t="s">
        <v>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</row>
    <row r="2" spans="1:26" ht="65.25" customHeight="1" thickBot="1">
      <c r="A2" s="333" t="s">
        <v>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3.5" thickTop="1">
      <c r="A3" s="3" t="s">
        <v>57</v>
      </c>
      <c r="B3" s="4"/>
      <c r="C3" s="5"/>
      <c r="D3" s="3"/>
      <c r="E3" s="6"/>
      <c r="F3" s="7"/>
      <c r="H3" s="7"/>
      <c r="V3" s="10"/>
      <c r="X3" s="66" t="s">
        <v>55</v>
      </c>
      <c r="Y3" s="10"/>
      <c r="Z3" s="12"/>
    </row>
    <row r="4" spans="1:26" ht="84.75" customHeight="1">
      <c r="A4" s="334" t="s">
        <v>221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</row>
    <row r="5" spans="1:25" s="89" customFormat="1" ht="16.5" outlineLevel="1" thickBot="1">
      <c r="A5" s="87"/>
      <c r="B5" s="34"/>
      <c r="C5" s="35" t="s">
        <v>22</v>
      </c>
      <c r="D5" s="36" t="s">
        <v>44</v>
      </c>
      <c r="E5" s="88"/>
      <c r="P5" s="90"/>
      <c r="Q5" s="91"/>
      <c r="R5" s="95"/>
      <c r="S5" s="96"/>
      <c r="T5" s="96"/>
      <c r="V5" s="92"/>
      <c r="W5" s="93"/>
      <c r="X5" s="93"/>
      <c r="Y5" s="94"/>
    </row>
    <row r="6" spans="1:26" ht="37.5" customHeight="1" thickBot="1">
      <c r="A6" s="335" t="s">
        <v>0</v>
      </c>
      <c r="B6" s="337" t="s">
        <v>1</v>
      </c>
      <c r="C6" s="343" t="s">
        <v>2</v>
      </c>
      <c r="D6" s="345" t="s">
        <v>3</v>
      </c>
      <c r="E6" s="341" t="s">
        <v>4</v>
      </c>
      <c r="F6" s="323" t="s">
        <v>54</v>
      </c>
      <c r="G6" s="324"/>
      <c r="H6" s="324"/>
      <c r="I6" s="324"/>
      <c r="J6" s="324"/>
      <c r="K6" s="324"/>
      <c r="L6" s="324"/>
      <c r="M6" s="324"/>
      <c r="N6" s="324"/>
      <c r="O6" s="325"/>
      <c r="P6" s="326" t="s">
        <v>6</v>
      </c>
      <c r="Q6" s="327"/>
      <c r="R6" s="327"/>
      <c r="S6" s="327"/>
      <c r="T6" s="327"/>
      <c r="U6" s="327"/>
      <c r="V6" s="327"/>
      <c r="W6" s="327"/>
      <c r="X6" s="328"/>
      <c r="Y6" s="129"/>
      <c r="Z6" s="130"/>
    </row>
    <row r="7" spans="1:26" ht="135" customHeight="1" thickBot="1">
      <c r="A7" s="336"/>
      <c r="B7" s="338"/>
      <c r="C7" s="344"/>
      <c r="D7" s="346"/>
      <c r="E7" s="342"/>
      <c r="F7" s="67" t="s">
        <v>48</v>
      </c>
      <c r="G7" s="68" t="s">
        <v>49</v>
      </c>
      <c r="H7" s="68" t="s">
        <v>50</v>
      </c>
      <c r="I7" s="68" t="s">
        <v>51</v>
      </c>
      <c r="J7" s="68" t="s">
        <v>52</v>
      </c>
      <c r="K7" s="68" t="s">
        <v>53</v>
      </c>
      <c r="L7" s="68" t="s">
        <v>10</v>
      </c>
      <c r="M7" s="68" t="s">
        <v>11</v>
      </c>
      <c r="N7" s="69" t="s">
        <v>12</v>
      </c>
      <c r="O7" s="112" t="s">
        <v>13</v>
      </c>
      <c r="P7" s="114" t="s">
        <v>14</v>
      </c>
      <c r="Q7" s="115" t="s">
        <v>15</v>
      </c>
      <c r="R7" s="16" t="s">
        <v>16</v>
      </c>
      <c r="S7" s="116" t="s">
        <v>17</v>
      </c>
      <c r="T7" s="116" t="s">
        <v>18</v>
      </c>
      <c r="U7" s="117" t="s">
        <v>47</v>
      </c>
      <c r="V7" s="118" t="s">
        <v>6</v>
      </c>
      <c r="W7" s="120" t="s">
        <v>19</v>
      </c>
      <c r="X7" s="119" t="s">
        <v>46</v>
      </c>
      <c r="Y7" s="131" t="s">
        <v>20</v>
      </c>
      <c r="Z7" s="20" t="s">
        <v>21</v>
      </c>
    </row>
    <row r="8" spans="1:26" ht="56.25" customHeight="1">
      <c r="A8" s="29">
        <v>1</v>
      </c>
      <c r="B8" s="70">
        <v>4</v>
      </c>
      <c r="C8" s="71" t="s">
        <v>34</v>
      </c>
      <c r="D8" s="72" t="s">
        <v>35</v>
      </c>
      <c r="E8" s="111" t="s">
        <v>31</v>
      </c>
      <c r="F8" s="74">
        <v>0</v>
      </c>
      <c r="G8" s="75">
        <v>0</v>
      </c>
      <c r="H8" s="75">
        <v>5</v>
      </c>
      <c r="I8" s="75">
        <v>5</v>
      </c>
      <c r="J8" s="75">
        <v>100</v>
      </c>
      <c r="K8" s="75">
        <v>0</v>
      </c>
      <c r="L8" s="75">
        <v>0</v>
      </c>
      <c r="M8" s="75">
        <v>0</v>
      </c>
      <c r="N8" s="77">
        <v>0</v>
      </c>
      <c r="O8" s="108"/>
      <c r="P8" s="121">
        <v>0.00556712962962963</v>
      </c>
      <c r="Q8" s="122">
        <v>0</v>
      </c>
      <c r="R8" s="122">
        <v>110</v>
      </c>
      <c r="S8" s="123">
        <v>0.001273148148148148</v>
      </c>
      <c r="T8" s="123">
        <v>0.001273148148148148</v>
      </c>
      <c r="U8" s="123">
        <v>0.0068402777777777785</v>
      </c>
      <c r="V8" s="124">
        <v>0.0068402777777777785</v>
      </c>
      <c r="W8" s="125">
        <v>1</v>
      </c>
      <c r="X8" s="135">
        <v>400</v>
      </c>
      <c r="Y8" s="132">
        <v>1</v>
      </c>
      <c r="Z8" s="126"/>
    </row>
    <row r="9" spans="1:26" ht="54.75" customHeight="1">
      <c r="A9" s="29">
        <v>2</v>
      </c>
      <c r="B9" s="70">
        <v>1</v>
      </c>
      <c r="C9" s="71" t="s">
        <v>25</v>
      </c>
      <c r="D9" s="72" t="s">
        <v>26</v>
      </c>
      <c r="E9" s="111" t="s">
        <v>27</v>
      </c>
      <c r="F9" s="78">
        <v>5</v>
      </c>
      <c r="G9" s="79">
        <v>0</v>
      </c>
      <c r="H9" s="79">
        <v>0</v>
      </c>
      <c r="I9" s="79">
        <v>0</v>
      </c>
      <c r="J9" s="79">
        <v>100</v>
      </c>
      <c r="K9" s="79">
        <v>10</v>
      </c>
      <c r="L9" s="79">
        <v>0</v>
      </c>
      <c r="M9" s="79">
        <v>0</v>
      </c>
      <c r="N9" s="81">
        <v>0</v>
      </c>
      <c r="O9" s="108"/>
      <c r="P9" s="101">
        <v>0.007013888888888889</v>
      </c>
      <c r="Q9" s="98">
        <v>0</v>
      </c>
      <c r="R9" s="98">
        <v>110</v>
      </c>
      <c r="S9" s="97">
        <v>0.001273148148148148</v>
      </c>
      <c r="T9" s="97">
        <v>0.001273148148148148</v>
      </c>
      <c r="U9" s="97">
        <v>0.008287037037037037</v>
      </c>
      <c r="V9" s="99">
        <v>0.008287037037037037</v>
      </c>
      <c r="W9" s="100">
        <v>2</v>
      </c>
      <c r="X9" s="102">
        <v>392</v>
      </c>
      <c r="Y9" s="133">
        <v>1.2115059221658206</v>
      </c>
      <c r="Z9" s="31"/>
    </row>
    <row r="10" spans="1:26" ht="54" customHeight="1">
      <c r="A10" s="29">
        <v>3</v>
      </c>
      <c r="B10" s="70">
        <v>2</v>
      </c>
      <c r="C10" s="71" t="s">
        <v>29</v>
      </c>
      <c r="D10" s="72" t="s">
        <v>30</v>
      </c>
      <c r="E10" s="111" t="s">
        <v>31</v>
      </c>
      <c r="F10" s="78">
        <v>0</v>
      </c>
      <c r="G10" s="79">
        <v>0</v>
      </c>
      <c r="H10" s="79">
        <v>0</v>
      </c>
      <c r="I10" s="79">
        <v>5</v>
      </c>
      <c r="J10" s="79">
        <v>350</v>
      </c>
      <c r="K10" s="79">
        <v>10</v>
      </c>
      <c r="L10" s="79">
        <v>0</v>
      </c>
      <c r="M10" s="79">
        <v>0</v>
      </c>
      <c r="N10" s="81">
        <v>0</v>
      </c>
      <c r="O10" s="108"/>
      <c r="P10" s="101">
        <v>0.0072800925925925915</v>
      </c>
      <c r="Q10" s="98">
        <v>0</v>
      </c>
      <c r="R10" s="98">
        <v>365</v>
      </c>
      <c r="S10" s="97">
        <v>0.004224537037037037</v>
      </c>
      <c r="T10" s="97">
        <v>0.004224537037037037</v>
      </c>
      <c r="U10" s="97">
        <v>0.011504629629629629</v>
      </c>
      <c r="V10" s="99">
        <v>0.011504629629629629</v>
      </c>
      <c r="W10" s="100">
        <v>3</v>
      </c>
      <c r="X10" s="102">
        <v>384</v>
      </c>
      <c r="Y10" s="133">
        <v>1.6818950930626053</v>
      </c>
      <c r="Z10" s="31"/>
    </row>
    <row r="11" spans="1:26" ht="51" customHeight="1" thickBot="1">
      <c r="A11" s="29">
        <v>4</v>
      </c>
      <c r="B11" s="70">
        <v>6</v>
      </c>
      <c r="C11" s="71" t="s">
        <v>38</v>
      </c>
      <c r="D11" s="72" t="s">
        <v>220</v>
      </c>
      <c r="E11" s="111" t="s">
        <v>39</v>
      </c>
      <c r="F11" s="113">
        <v>205</v>
      </c>
      <c r="G11" s="109">
        <v>205</v>
      </c>
      <c r="H11" s="109">
        <v>205</v>
      </c>
      <c r="I11" s="109">
        <v>405</v>
      </c>
      <c r="J11" s="109">
        <v>305</v>
      </c>
      <c r="K11" s="109">
        <v>210</v>
      </c>
      <c r="L11" s="109">
        <v>200</v>
      </c>
      <c r="M11" s="109">
        <v>0</v>
      </c>
      <c r="N11" s="110">
        <v>200</v>
      </c>
      <c r="O11" s="108"/>
      <c r="P11" s="103">
        <v>0.005590277777777778</v>
      </c>
      <c r="Q11" s="104">
        <v>0</v>
      </c>
      <c r="R11" s="104">
        <v>1525</v>
      </c>
      <c r="S11" s="105">
        <v>0.01765046296296296</v>
      </c>
      <c r="T11" s="105">
        <v>0.01765046296296296</v>
      </c>
      <c r="U11" s="105">
        <v>0.02324074074074074</v>
      </c>
      <c r="V11" s="106">
        <v>0.02324074074074074</v>
      </c>
      <c r="W11" s="127">
        <v>4</v>
      </c>
      <c r="X11" s="107">
        <v>376</v>
      </c>
      <c r="Y11" s="134">
        <v>3.397631133671742</v>
      </c>
      <c r="Z11" s="128"/>
    </row>
    <row r="12" spans="1:25" s="37" customFormat="1" ht="15.75" outlineLevel="1">
      <c r="A12" s="33" t="s">
        <v>56</v>
      </c>
      <c r="B12" s="34" t="s">
        <v>45</v>
      </c>
      <c r="C12" s="35"/>
      <c r="D12" s="36"/>
      <c r="E12" s="82"/>
      <c r="P12" s="39"/>
      <c r="Q12" s="40"/>
      <c r="R12" s="41"/>
      <c r="S12" s="38"/>
      <c r="T12" s="38"/>
      <c r="V12" s="42"/>
      <c r="W12" s="43"/>
      <c r="X12" s="43"/>
      <c r="Y12" s="44"/>
    </row>
    <row r="13" spans="1:25" s="37" customFormat="1" ht="15.75" outlineLevel="1">
      <c r="A13" s="33"/>
      <c r="B13" s="34"/>
      <c r="C13" s="35"/>
      <c r="D13" s="36"/>
      <c r="E13" s="82"/>
      <c r="P13" s="39"/>
      <c r="Q13" s="40"/>
      <c r="R13" s="41"/>
      <c r="S13" s="38"/>
      <c r="T13" s="38"/>
      <c r="V13" s="42"/>
      <c r="W13" s="43"/>
      <c r="X13" s="43"/>
      <c r="Y13" s="44"/>
    </row>
    <row r="14" spans="1:25" s="37" customFormat="1" ht="15.75" outlineLevel="1">
      <c r="A14" s="33"/>
      <c r="B14" s="34"/>
      <c r="C14" s="35"/>
      <c r="D14" s="36"/>
      <c r="E14" s="82"/>
      <c r="P14" s="39"/>
      <c r="Q14" s="40"/>
      <c r="R14" s="41"/>
      <c r="S14" s="38"/>
      <c r="T14" s="38"/>
      <c r="V14" s="42"/>
      <c r="W14" s="43"/>
      <c r="X14" s="43"/>
      <c r="Y14" s="44"/>
    </row>
    <row r="15" spans="1:26" s="58" customFormat="1" ht="26.25" customHeight="1" outlineLevel="1">
      <c r="A15" s="45" t="s">
        <v>40</v>
      </c>
      <c r="B15" s="46"/>
      <c r="C15" s="47"/>
      <c r="D15" s="48"/>
      <c r="E15" s="49"/>
      <c r="F15" s="50"/>
      <c r="G15" s="51"/>
      <c r="H15" s="50"/>
      <c r="I15" s="51"/>
      <c r="J15" s="51"/>
      <c r="K15" s="51"/>
      <c r="L15" s="51"/>
      <c r="M15" s="51"/>
      <c r="N15" s="51"/>
      <c r="O15" s="51"/>
      <c r="P15" s="53"/>
      <c r="Q15" s="54"/>
      <c r="R15" s="55"/>
      <c r="S15" s="52"/>
      <c r="T15" s="52"/>
      <c r="U15" s="51"/>
      <c r="V15" s="56"/>
      <c r="W15" s="57"/>
      <c r="X15" s="57"/>
      <c r="Z15" s="59"/>
    </row>
    <row r="16" spans="1:26" s="58" customFormat="1" ht="12" customHeight="1" outlineLevel="1">
      <c r="A16" s="45"/>
      <c r="B16" s="46"/>
      <c r="C16" s="47"/>
      <c r="D16" s="48"/>
      <c r="E16" s="49"/>
      <c r="F16" s="50"/>
      <c r="G16" s="51"/>
      <c r="H16" s="50"/>
      <c r="I16" s="51"/>
      <c r="J16" s="51"/>
      <c r="K16" s="51"/>
      <c r="L16" s="51"/>
      <c r="M16" s="51"/>
      <c r="N16" s="51"/>
      <c r="O16" s="51"/>
      <c r="P16" s="53"/>
      <c r="Q16" s="54"/>
      <c r="R16" s="55"/>
      <c r="S16" s="52"/>
      <c r="T16" s="52"/>
      <c r="U16" s="51"/>
      <c r="V16" s="56"/>
      <c r="W16" s="57"/>
      <c r="X16" s="57"/>
      <c r="Z16" s="59"/>
    </row>
    <row r="17" spans="1:26" s="58" customFormat="1" ht="27" customHeight="1" outlineLevel="1">
      <c r="A17" s="45" t="s">
        <v>41</v>
      </c>
      <c r="B17" s="57"/>
      <c r="C17" s="61"/>
      <c r="E17" s="62"/>
      <c r="F17" s="7"/>
      <c r="H17" s="7"/>
      <c r="P17" s="60"/>
      <c r="Q17" s="57"/>
      <c r="R17" s="57"/>
      <c r="S17" s="60"/>
      <c r="T17" s="60"/>
      <c r="W17" s="57"/>
      <c r="X17" s="57"/>
      <c r="Z17" s="59"/>
    </row>
    <row r="18" spans="1:5" ht="12.75">
      <c r="A18" s="63"/>
      <c r="B18" s="4"/>
      <c r="C18" s="5"/>
      <c r="E18" s="6"/>
    </row>
    <row r="19" ht="27.75" customHeight="1" hidden="1">
      <c r="A19" s="45" t="s">
        <v>42</v>
      </c>
    </row>
    <row r="20" spans="4:5" ht="12.75" hidden="1">
      <c r="D20" s="85" t="s">
        <v>43</v>
      </c>
      <c r="E20" s="86">
        <v>43590.6552380787</v>
      </c>
    </row>
  </sheetData>
  <sheetProtection formatCells="0" formatColumns="0" formatRows="0" autoFilter="0" pivotTables="0"/>
  <mergeCells count="10">
    <mergeCell ref="E6:E7"/>
    <mergeCell ref="P6:X6"/>
    <mergeCell ref="F6:O6"/>
    <mergeCell ref="A1:Z1"/>
    <mergeCell ref="A2:Z2"/>
    <mergeCell ref="A4:Z4"/>
    <mergeCell ref="A6:A7"/>
    <mergeCell ref="B6:B7"/>
    <mergeCell ref="C6:C7"/>
    <mergeCell ref="D6:D7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landscape" paperSize="9" scale="61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zoomScale="55" zoomScaleNormal="55" zoomScalePageLayoutView="0" workbookViewId="0" topLeftCell="A1">
      <selection activeCell="J30" sqref="J30"/>
    </sheetView>
  </sheetViews>
  <sheetFormatPr defaultColWidth="9.140625" defaultRowHeight="15" outlineLevelRow="1" outlineLevelCol="1"/>
  <cols>
    <col min="1" max="1" width="4.28125" style="137" customWidth="1"/>
    <col min="2" max="2" width="6.421875" style="185" hidden="1" customWidth="1"/>
    <col min="3" max="3" width="25.00390625" style="186" customWidth="1"/>
    <col min="4" max="4" width="5.57421875" style="186" customWidth="1"/>
    <col min="5" max="5" width="5.7109375" style="187" customWidth="1"/>
    <col min="6" max="6" width="33.28125" style="4" customWidth="1"/>
    <col min="7" max="7" width="17.8515625" style="188" customWidth="1"/>
    <col min="8" max="10" width="3.8515625" style="137" customWidth="1"/>
    <col min="11" max="11" width="4.8515625" style="137" customWidth="1"/>
    <col min="12" max="15" width="3.8515625" style="137" customWidth="1"/>
    <col min="16" max="16" width="5.140625" style="137" customWidth="1"/>
    <col min="17" max="17" width="3.8515625" style="137" customWidth="1"/>
    <col min="18" max="19" width="3.8515625" style="182" customWidth="1"/>
    <col min="20" max="20" width="3.8515625" style="183" customWidth="1"/>
    <col min="21" max="21" width="3.8515625" style="184" customWidth="1"/>
    <col min="22" max="23" width="3.8515625" style="184" customWidth="1" outlineLevel="1"/>
    <col min="24" max="24" width="3.8515625" style="137" customWidth="1" outlineLevel="1"/>
    <col min="25" max="25" width="3.8515625" style="137" customWidth="1"/>
    <col min="26" max="28" width="3.8515625" style="8" customWidth="1"/>
    <col min="29" max="30" width="0" style="8" hidden="1" customWidth="1"/>
    <col min="31" max="38" width="9.140625" style="8" customWidth="1"/>
    <col min="39" max="39" width="9.140625" style="8" hidden="1" customWidth="1"/>
    <col min="40" max="16384" width="9.140625" style="8" customWidth="1"/>
  </cols>
  <sheetData>
    <row r="1" spans="1:38" ht="60.75" customHeight="1">
      <c r="A1" s="347" t="s">
        <v>23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</row>
    <row r="2" spans="1:38" ht="65.25" customHeight="1">
      <c r="A2" s="348" t="s">
        <v>24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</row>
    <row r="3" spans="1:38" ht="12.75">
      <c r="A3" s="136" t="s">
        <v>58</v>
      </c>
      <c r="B3" s="137"/>
      <c r="C3" s="64"/>
      <c r="D3" s="64"/>
      <c r="E3" s="138"/>
      <c r="F3" s="136"/>
      <c r="G3" s="139"/>
      <c r="H3" s="140"/>
      <c r="I3" s="4"/>
      <c r="J3" s="140"/>
      <c r="K3" s="4"/>
      <c r="L3" s="4"/>
      <c r="M3" s="4"/>
      <c r="N3" s="4"/>
      <c r="O3" s="4"/>
      <c r="P3" s="4"/>
      <c r="Q3" s="4"/>
      <c r="R3" s="1"/>
      <c r="S3" s="1"/>
      <c r="T3" s="141"/>
      <c r="U3" s="11"/>
      <c r="V3" s="11"/>
      <c r="W3" s="142"/>
      <c r="X3" s="143"/>
      <c r="AL3" s="66" t="s">
        <v>55</v>
      </c>
    </row>
    <row r="4" spans="1:38" ht="90.75" customHeight="1">
      <c r="A4" s="349" t="s">
        <v>87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</row>
    <row r="5" spans="1:25" s="48" customFormat="1" ht="15.75" outlineLevel="1" thickBot="1">
      <c r="A5" s="145"/>
      <c r="B5" s="145"/>
      <c r="C5" s="34"/>
      <c r="D5" s="46"/>
      <c r="E5" s="146" t="s">
        <v>22</v>
      </c>
      <c r="F5" s="147">
        <v>640</v>
      </c>
      <c r="G5" s="148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150"/>
      <c r="T5" s="151"/>
      <c r="U5" s="152"/>
      <c r="V5" s="152"/>
      <c r="W5" s="153"/>
      <c r="X5" s="149"/>
      <c r="Y5" s="149"/>
    </row>
    <row r="6" spans="1:38" ht="42.75" customHeight="1" thickBot="1">
      <c r="A6" s="350" t="s">
        <v>0</v>
      </c>
      <c r="B6" s="352" t="s">
        <v>61</v>
      </c>
      <c r="C6" s="354" t="s">
        <v>62</v>
      </c>
      <c r="D6" s="356" t="s">
        <v>63</v>
      </c>
      <c r="E6" s="356" t="s">
        <v>64</v>
      </c>
      <c r="F6" s="358" t="s">
        <v>65</v>
      </c>
      <c r="G6" s="360" t="s">
        <v>4</v>
      </c>
      <c r="H6" s="362" t="s">
        <v>66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8"/>
      <c r="AC6" s="323" t="s">
        <v>6</v>
      </c>
      <c r="AD6" s="324"/>
      <c r="AE6" s="324"/>
      <c r="AF6" s="324"/>
      <c r="AG6" s="324"/>
      <c r="AH6" s="324"/>
      <c r="AI6" s="324"/>
      <c r="AJ6" s="324"/>
      <c r="AK6" s="324"/>
      <c r="AL6" s="325"/>
    </row>
    <row r="7" spans="1:38" ht="135" customHeight="1" thickBot="1">
      <c r="A7" s="351"/>
      <c r="B7" s="353"/>
      <c r="C7" s="355"/>
      <c r="D7" s="357"/>
      <c r="E7" s="357"/>
      <c r="F7" s="359"/>
      <c r="G7" s="361"/>
      <c r="H7" s="300" t="s">
        <v>199</v>
      </c>
      <c r="I7" s="301" t="s">
        <v>200</v>
      </c>
      <c r="J7" s="301" t="s">
        <v>201</v>
      </c>
      <c r="K7" s="301" t="s">
        <v>202</v>
      </c>
      <c r="L7" s="301" t="s">
        <v>203</v>
      </c>
      <c r="M7" s="301" t="s">
        <v>204</v>
      </c>
      <c r="N7" s="301" t="s">
        <v>205</v>
      </c>
      <c r="O7" s="301" t="s">
        <v>206</v>
      </c>
      <c r="P7" s="301" t="s">
        <v>207</v>
      </c>
      <c r="Q7" s="301" t="s">
        <v>208</v>
      </c>
      <c r="R7" s="301" t="s">
        <v>209</v>
      </c>
      <c r="S7" s="301" t="s">
        <v>210</v>
      </c>
      <c r="T7" s="301" t="s">
        <v>211</v>
      </c>
      <c r="U7" s="301" t="s">
        <v>212</v>
      </c>
      <c r="V7" s="301" t="s">
        <v>213</v>
      </c>
      <c r="W7" s="301" t="s">
        <v>214</v>
      </c>
      <c r="X7" s="301" t="s">
        <v>215</v>
      </c>
      <c r="Y7" s="301" t="s">
        <v>216</v>
      </c>
      <c r="Z7" s="301" t="s">
        <v>217</v>
      </c>
      <c r="AA7" s="301" t="s">
        <v>218</v>
      </c>
      <c r="AB7" s="302" t="s">
        <v>219</v>
      </c>
      <c r="AC7" s="191" t="s">
        <v>67</v>
      </c>
      <c r="AD7" s="192" t="s">
        <v>68</v>
      </c>
      <c r="AE7" s="192" t="s">
        <v>14</v>
      </c>
      <c r="AF7" s="154" t="s">
        <v>69</v>
      </c>
      <c r="AG7" s="193" t="s">
        <v>70</v>
      </c>
      <c r="AH7" s="193" t="s">
        <v>6</v>
      </c>
      <c r="AI7" s="194" t="s">
        <v>19</v>
      </c>
      <c r="AJ7" s="194" t="s">
        <v>46</v>
      </c>
      <c r="AK7" s="195" t="s">
        <v>20</v>
      </c>
      <c r="AL7" s="156" t="s">
        <v>21</v>
      </c>
    </row>
    <row r="8" spans="1:39" ht="13.5" customHeight="1">
      <c r="A8" s="363" t="s">
        <v>71</v>
      </c>
      <c r="B8" s="364" t="s">
        <v>88</v>
      </c>
      <c r="C8" s="365" t="s">
        <v>89</v>
      </c>
      <c r="D8" s="367">
        <v>1998</v>
      </c>
      <c r="E8" s="367" t="s">
        <v>74</v>
      </c>
      <c r="F8" s="369" t="s">
        <v>75</v>
      </c>
      <c r="G8" s="371" t="s">
        <v>31</v>
      </c>
      <c r="H8" s="157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8">
        <v>0</v>
      </c>
      <c r="AB8" s="159">
        <v>0</v>
      </c>
      <c r="AC8" s="121">
        <v>0.6527777777777778</v>
      </c>
      <c r="AD8" s="123">
        <v>0.6556597222222222</v>
      </c>
      <c r="AE8" s="123">
        <f aca="true" t="shared" si="0" ref="AE8:AE27">AD8-AC8</f>
        <v>0.002881944444444451</v>
      </c>
      <c r="AF8" s="160">
        <f aca="true" t="shared" si="1" ref="AF8:AF27">(H8+I8+J8+K8+L8+M8+N8+O8+P8+Q8+R8+S8+T8+U8+V8+W8+X8+Y8+Z8+AA8+AB8)*AM8</f>
        <v>0</v>
      </c>
      <c r="AG8" s="123">
        <f aca="true" t="shared" si="2" ref="AG8:AG27">AE8+AF8</f>
        <v>0.002881944444444451</v>
      </c>
      <c r="AH8" s="373">
        <f>AG8</f>
        <v>0.002881944444444451</v>
      </c>
      <c r="AI8" s="375">
        <v>1</v>
      </c>
      <c r="AJ8" s="375">
        <v>100</v>
      </c>
      <c r="AK8" s="377">
        <v>1</v>
      </c>
      <c r="AL8" s="379" t="s">
        <v>74</v>
      </c>
      <c r="AM8" s="161">
        <v>1.1574074074074073E-05</v>
      </c>
    </row>
    <row r="9" spans="1:39" ht="13.5" customHeight="1">
      <c r="A9" s="363"/>
      <c r="B9" s="364"/>
      <c r="C9" s="366"/>
      <c r="D9" s="368">
        <v>1999</v>
      </c>
      <c r="E9" s="368" t="s">
        <v>74</v>
      </c>
      <c r="F9" s="370" t="s">
        <v>75</v>
      </c>
      <c r="G9" s="372" t="s">
        <v>31</v>
      </c>
      <c r="H9" s="78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5</v>
      </c>
      <c r="T9" s="79">
        <v>0</v>
      </c>
      <c r="U9" s="79">
        <v>0</v>
      </c>
      <c r="V9" s="79">
        <v>0</v>
      </c>
      <c r="W9" s="79">
        <v>0</v>
      </c>
      <c r="X9" s="79">
        <v>5</v>
      </c>
      <c r="Y9" s="79">
        <v>0</v>
      </c>
      <c r="Z9" s="79">
        <v>0</v>
      </c>
      <c r="AA9" s="79">
        <v>0</v>
      </c>
      <c r="AB9" s="81">
        <v>0</v>
      </c>
      <c r="AC9" s="101">
        <v>0.686111111111111</v>
      </c>
      <c r="AD9" s="97">
        <v>0.6889004629629629</v>
      </c>
      <c r="AE9" s="97">
        <f t="shared" si="0"/>
        <v>0.002789351851851918</v>
      </c>
      <c r="AF9" s="162">
        <f t="shared" si="1"/>
        <v>0.00011574074074074073</v>
      </c>
      <c r="AG9" s="97">
        <f t="shared" si="2"/>
        <v>0.0029050925925926587</v>
      </c>
      <c r="AH9" s="374"/>
      <c r="AI9" s="376"/>
      <c r="AJ9" s="376"/>
      <c r="AK9" s="378"/>
      <c r="AL9" s="380"/>
      <c r="AM9" s="161">
        <v>1.1574074074074073E-05</v>
      </c>
    </row>
    <row r="10" spans="1:39" ht="13.5" customHeight="1">
      <c r="A10" s="363" t="s">
        <v>76</v>
      </c>
      <c r="B10" s="364" t="s">
        <v>90</v>
      </c>
      <c r="C10" s="366" t="s">
        <v>91</v>
      </c>
      <c r="D10" s="368">
        <v>1992</v>
      </c>
      <c r="E10" s="368" t="s">
        <v>74</v>
      </c>
      <c r="F10" s="370" t="s">
        <v>75</v>
      </c>
      <c r="G10" s="372" t="s">
        <v>31</v>
      </c>
      <c r="H10" s="78">
        <v>0</v>
      </c>
      <c r="I10" s="79">
        <v>0</v>
      </c>
      <c r="J10" s="79">
        <v>0</v>
      </c>
      <c r="K10" s="79">
        <v>150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81">
        <v>0</v>
      </c>
      <c r="AC10" s="101">
        <v>0.6305555555555555</v>
      </c>
      <c r="AD10" s="97">
        <v>0.6334837962962964</v>
      </c>
      <c r="AE10" s="97">
        <f t="shared" si="0"/>
        <v>0.0029282407407408284</v>
      </c>
      <c r="AF10" s="162">
        <f t="shared" si="1"/>
        <v>0.001736111111111111</v>
      </c>
      <c r="AG10" s="97">
        <f t="shared" si="2"/>
        <v>0.004664351851851939</v>
      </c>
      <c r="AH10" s="374">
        <f>AG11</f>
        <v>0.0030324074074074003</v>
      </c>
      <c r="AI10" s="376">
        <v>2</v>
      </c>
      <c r="AJ10" s="376">
        <v>95</v>
      </c>
      <c r="AK10" s="378">
        <f>AH10/AH$8*AK$8</f>
        <v>1.0522088353413606</v>
      </c>
      <c r="AL10" s="380" t="s">
        <v>74</v>
      </c>
      <c r="AM10" s="161">
        <v>1.1574074074074073E-05</v>
      </c>
    </row>
    <row r="11" spans="1:39" ht="13.5" customHeight="1">
      <c r="A11" s="363"/>
      <c r="B11" s="364"/>
      <c r="C11" s="366"/>
      <c r="D11" s="368">
        <v>1993</v>
      </c>
      <c r="E11" s="368" t="s">
        <v>74</v>
      </c>
      <c r="F11" s="370" t="s">
        <v>75</v>
      </c>
      <c r="G11" s="372" t="s">
        <v>31</v>
      </c>
      <c r="H11" s="78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81">
        <v>0</v>
      </c>
      <c r="AC11" s="101">
        <v>0.6611111111111111</v>
      </c>
      <c r="AD11" s="97">
        <v>0.6641435185185185</v>
      </c>
      <c r="AE11" s="97">
        <f t="shared" si="0"/>
        <v>0.0030324074074074003</v>
      </c>
      <c r="AF11" s="162">
        <f t="shared" si="1"/>
        <v>0</v>
      </c>
      <c r="AG11" s="97">
        <f t="shared" si="2"/>
        <v>0.0030324074074074003</v>
      </c>
      <c r="AH11" s="374"/>
      <c r="AI11" s="376"/>
      <c r="AJ11" s="376"/>
      <c r="AK11" s="378"/>
      <c r="AL11" s="380"/>
      <c r="AM11" s="161">
        <v>1.1574074074074073E-05</v>
      </c>
    </row>
    <row r="12" spans="1:39" ht="13.5" customHeight="1">
      <c r="A12" s="363" t="s">
        <v>80</v>
      </c>
      <c r="B12" s="364" t="s">
        <v>92</v>
      </c>
      <c r="C12" s="366" t="s">
        <v>93</v>
      </c>
      <c r="D12" s="368">
        <v>1993</v>
      </c>
      <c r="E12" s="368" t="s">
        <v>74</v>
      </c>
      <c r="F12" s="370" t="s">
        <v>75</v>
      </c>
      <c r="G12" s="372" t="s">
        <v>31</v>
      </c>
      <c r="H12" s="78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5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81">
        <v>0</v>
      </c>
      <c r="AC12" s="101">
        <v>0.6361111111111112</v>
      </c>
      <c r="AD12" s="97">
        <v>0.6391435185185185</v>
      </c>
      <c r="AE12" s="97">
        <f t="shared" si="0"/>
        <v>0.0030324074074072893</v>
      </c>
      <c r="AF12" s="162">
        <f t="shared" si="1"/>
        <v>5.7870370370370366E-05</v>
      </c>
      <c r="AG12" s="97">
        <f t="shared" si="2"/>
        <v>0.0030902777777776598</v>
      </c>
      <c r="AH12" s="374">
        <f>AG12</f>
        <v>0.0030902777777776598</v>
      </c>
      <c r="AI12" s="376">
        <v>3</v>
      </c>
      <c r="AJ12" s="376">
        <v>91</v>
      </c>
      <c r="AK12" s="378">
        <f>AH12/AH$8*AK$8</f>
        <v>1.0722891566264627</v>
      </c>
      <c r="AL12" s="380" t="s">
        <v>74</v>
      </c>
      <c r="AM12" s="161">
        <v>1.1574074074074073E-05</v>
      </c>
    </row>
    <row r="13" spans="1:39" ht="13.5" customHeight="1">
      <c r="A13" s="363"/>
      <c r="B13" s="364"/>
      <c r="C13" s="366" t="s">
        <v>93</v>
      </c>
      <c r="D13" s="368">
        <v>1994</v>
      </c>
      <c r="E13" s="368" t="s">
        <v>74</v>
      </c>
      <c r="F13" s="370" t="s">
        <v>75</v>
      </c>
      <c r="G13" s="372" t="s">
        <v>31</v>
      </c>
      <c r="H13" s="78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81">
        <v>50</v>
      </c>
      <c r="AC13" s="101">
        <v>0.6659722222222222</v>
      </c>
      <c r="AD13" s="97">
        <v>0.6691435185185185</v>
      </c>
      <c r="AE13" s="97">
        <f t="shared" si="0"/>
        <v>0.003171296296296311</v>
      </c>
      <c r="AF13" s="162">
        <f t="shared" si="1"/>
        <v>0.0005787037037037037</v>
      </c>
      <c r="AG13" s="97">
        <f t="shared" si="2"/>
        <v>0.0037500000000000146</v>
      </c>
      <c r="AH13" s="374"/>
      <c r="AI13" s="376"/>
      <c r="AJ13" s="376"/>
      <c r="AK13" s="378"/>
      <c r="AL13" s="380"/>
      <c r="AM13" s="161">
        <v>1.1574074074074073E-05</v>
      </c>
    </row>
    <row r="14" spans="1:39" ht="13.5" customHeight="1">
      <c r="A14" s="363" t="s">
        <v>84</v>
      </c>
      <c r="B14" s="364" t="s">
        <v>94</v>
      </c>
      <c r="C14" s="366" t="s">
        <v>95</v>
      </c>
      <c r="D14" s="368">
        <v>1980</v>
      </c>
      <c r="E14" s="368" t="s">
        <v>83</v>
      </c>
      <c r="F14" s="370" t="s">
        <v>75</v>
      </c>
      <c r="G14" s="372" t="s">
        <v>31</v>
      </c>
      <c r="H14" s="78">
        <v>0</v>
      </c>
      <c r="I14" s="79">
        <v>0</v>
      </c>
      <c r="J14" s="79">
        <v>0</v>
      </c>
      <c r="K14" s="79">
        <v>150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81">
        <v>0</v>
      </c>
      <c r="AC14" s="101">
        <v>0.65</v>
      </c>
      <c r="AD14" s="97">
        <v>0.6531365740740741</v>
      </c>
      <c r="AE14" s="97">
        <f t="shared" si="0"/>
        <v>0.0031365740740740833</v>
      </c>
      <c r="AF14" s="162">
        <f t="shared" si="1"/>
        <v>0.001736111111111111</v>
      </c>
      <c r="AG14" s="97">
        <f t="shared" si="2"/>
        <v>0.004872685185185194</v>
      </c>
      <c r="AH14" s="374">
        <f>AG15</f>
        <v>0.003275462962962994</v>
      </c>
      <c r="AI14" s="376">
        <v>4</v>
      </c>
      <c r="AJ14" s="376">
        <v>87</v>
      </c>
      <c r="AK14" s="378">
        <f>AH14/AH$8*AK$8</f>
        <v>1.136546184738964</v>
      </c>
      <c r="AL14" s="380" t="s">
        <v>74</v>
      </c>
      <c r="AM14" s="161">
        <v>1.1574074074074073E-05</v>
      </c>
    </row>
    <row r="15" spans="1:39" ht="13.5" customHeight="1">
      <c r="A15" s="363"/>
      <c r="B15" s="364"/>
      <c r="C15" s="366" t="s">
        <v>95</v>
      </c>
      <c r="D15" s="368">
        <v>1980</v>
      </c>
      <c r="E15" s="368" t="s">
        <v>83</v>
      </c>
      <c r="F15" s="370" t="s">
        <v>75</v>
      </c>
      <c r="G15" s="372" t="s">
        <v>31</v>
      </c>
      <c r="H15" s="78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81">
        <v>0</v>
      </c>
      <c r="AC15" s="101">
        <v>0.6833333333333332</v>
      </c>
      <c r="AD15" s="97">
        <v>0.6866087962962962</v>
      </c>
      <c r="AE15" s="97">
        <f t="shared" si="0"/>
        <v>0.003275462962962994</v>
      </c>
      <c r="AF15" s="162">
        <f t="shared" si="1"/>
        <v>0</v>
      </c>
      <c r="AG15" s="97">
        <f t="shared" si="2"/>
        <v>0.003275462962962994</v>
      </c>
      <c r="AH15" s="374"/>
      <c r="AI15" s="376"/>
      <c r="AJ15" s="376"/>
      <c r="AK15" s="378"/>
      <c r="AL15" s="380"/>
      <c r="AM15" s="161">
        <v>1.1574074074074073E-05</v>
      </c>
    </row>
    <row r="16" spans="1:39" ht="13.5" customHeight="1">
      <c r="A16" s="363" t="s">
        <v>96</v>
      </c>
      <c r="B16" s="364" t="s">
        <v>97</v>
      </c>
      <c r="C16" s="366" t="s">
        <v>98</v>
      </c>
      <c r="D16" s="368">
        <v>1972</v>
      </c>
      <c r="E16" s="368" t="s">
        <v>74</v>
      </c>
      <c r="F16" s="370" t="s">
        <v>75</v>
      </c>
      <c r="G16" s="372" t="s">
        <v>31</v>
      </c>
      <c r="H16" s="78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5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81">
        <v>0</v>
      </c>
      <c r="AC16" s="101">
        <v>0.6333333333333333</v>
      </c>
      <c r="AD16" s="97">
        <v>0.6366087962962963</v>
      </c>
      <c r="AE16" s="97">
        <f t="shared" si="0"/>
        <v>0.003275462962962994</v>
      </c>
      <c r="AF16" s="162">
        <f t="shared" si="1"/>
        <v>5.7870370370370366E-05</v>
      </c>
      <c r="AG16" s="97">
        <f t="shared" si="2"/>
        <v>0.0033333333333333643</v>
      </c>
      <c r="AH16" s="374">
        <f>AG16</f>
        <v>0.0033333333333333643</v>
      </c>
      <c r="AI16" s="376">
        <v>5</v>
      </c>
      <c r="AJ16" s="376">
        <v>83</v>
      </c>
      <c r="AK16" s="378">
        <f>AH16/AH$8*AK$8</f>
        <v>1.1566265060241046</v>
      </c>
      <c r="AL16" s="380" t="s">
        <v>74</v>
      </c>
      <c r="AM16" s="161">
        <v>1.1574074074074073E-05</v>
      </c>
    </row>
    <row r="17" spans="1:39" ht="13.5" customHeight="1">
      <c r="A17" s="363"/>
      <c r="B17" s="364"/>
      <c r="C17" s="366" t="s">
        <v>98</v>
      </c>
      <c r="D17" s="368">
        <v>1973</v>
      </c>
      <c r="E17" s="368" t="s">
        <v>74</v>
      </c>
      <c r="F17" s="370" t="s">
        <v>75</v>
      </c>
      <c r="G17" s="372" t="s">
        <v>31</v>
      </c>
      <c r="H17" s="78">
        <v>0</v>
      </c>
      <c r="I17" s="79">
        <v>0</v>
      </c>
      <c r="J17" s="79">
        <v>0</v>
      </c>
      <c r="K17" s="79">
        <v>150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81">
        <v>0</v>
      </c>
      <c r="AC17" s="101">
        <v>0.6638888888888889</v>
      </c>
      <c r="AD17" s="97">
        <v>0.6672916666666667</v>
      </c>
      <c r="AE17" s="97">
        <f t="shared" si="0"/>
        <v>0.0034027777777778656</v>
      </c>
      <c r="AF17" s="162">
        <f t="shared" si="1"/>
        <v>0.001736111111111111</v>
      </c>
      <c r="AG17" s="97">
        <f t="shared" si="2"/>
        <v>0.005138888888888977</v>
      </c>
      <c r="AH17" s="374"/>
      <c r="AI17" s="376"/>
      <c r="AJ17" s="376"/>
      <c r="AK17" s="378"/>
      <c r="AL17" s="380"/>
      <c r="AM17" s="161">
        <v>1.1574074074074073E-05</v>
      </c>
    </row>
    <row r="18" spans="1:39" ht="13.5" customHeight="1">
      <c r="A18" s="363" t="s">
        <v>99</v>
      </c>
      <c r="B18" s="364" t="s">
        <v>100</v>
      </c>
      <c r="C18" s="366" t="s">
        <v>101</v>
      </c>
      <c r="D18" s="368">
        <v>1984</v>
      </c>
      <c r="E18" s="368" t="s">
        <v>74</v>
      </c>
      <c r="F18" s="370" t="s">
        <v>102</v>
      </c>
      <c r="G18" s="372" t="s">
        <v>27</v>
      </c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1"/>
      <c r="AC18" s="101"/>
      <c r="AD18" s="97"/>
      <c r="AE18" s="97" t="s">
        <v>79</v>
      </c>
      <c r="AF18" s="162"/>
      <c r="AG18" s="97"/>
      <c r="AH18" s="374">
        <f>AG19</f>
        <v>0.0034143518518519045</v>
      </c>
      <c r="AI18" s="376">
        <v>6</v>
      </c>
      <c r="AJ18" s="376">
        <v>79</v>
      </c>
      <c r="AK18" s="378">
        <f>AH18/AH$8*AK$8</f>
        <v>1.1847389558233088</v>
      </c>
      <c r="AL18" s="380" t="s">
        <v>74</v>
      </c>
      <c r="AM18" s="161">
        <v>1.1574074074074073E-05</v>
      </c>
    </row>
    <row r="19" spans="1:39" ht="13.5" customHeight="1">
      <c r="A19" s="363"/>
      <c r="B19" s="364"/>
      <c r="C19" s="366" t="s">
        <v>101</v>
      </c>
      <c r="D19" s="368">
        <v>1985</v>
      </c>
      <c r="E19" s="368" t="s">
        <v>74</v>
      </c>
      <c r="F19" s="370" t="s">
        <v>102</v>
      </c>
      <c r="G19" s="372" t="s">
        <v>27</v>
      </c>
      <c r="H19" s="78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81">
        <v>0</v>
      </c>
      <c r="AC19" s="101">
        <v>0.6555555555555556</v>
      </c>
      <c r="AD19" s="97">
        <v>0.6589699074074075</v>
      </c>
      <c r="AE19" s="97">
        <f t="shared" si="0"/>
        <v>0.0034143518518519045</v>
      </c>
      <c r="AF19" s="162">
        <f t="shared" si="1"/>
        <v>0</v>
      </c>
      <c r="AG19" s="97">
        <f t="shared" si="2"/>
        <v>0.0034143518518519045</v>
      </c>
      <c r="AH19" s="374"/>
      <c r="AI19" s="376"/>
      <c r="AJ19" s="376"/>
      <c r="AK19" s="378"/>
      <c r="AL19" s="380"/>
      <c r="AM19" s="161">
        <v>1.1574074074074073E-05</v>
      </c>
    </row>
    <row r="20" spans="1:39" ht="13.5" customHeight="1">
      <c r="A20" s="363" t="s">
        <v>103</v>
      </c>
      <c r="B20" s="364" t="s">
        <v>104</v>
      </c>
      <c r="C20" s="366" t="s">
        <v>105</v>
      </c>
      <c r="D20" s="368">
        <v>1991</v>
      </c>
      <c r="E20" s="368" t="s">
        <v>83</v>
      </c>
      <c r="F20" s="370" t="s">
        <v>102</v>
      </c>
      <c r="G20" s="372" t="s">
        <v>27</v>
      </c>
      <c r="H20" s="78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81">
        <v>0</v>
      </c>
      <c r="AC20" s="101">
        <v>0.638888888888889</v>
      </c>
      <c r="AD20" s="97">
        <v>0.6423726851851852</v>
      </c>
      <c r="AE20" s="97">
        <f t="shared" si="0"/>
        <v>0.0034837962962962488</v>
      </c>
      <c r="AF20" s="162">
        <f t="shared" si="1"/>
        <v>0</v>
      </c>
      <c r="AG20" s="97">
        <f t="shared" si="2"/>
        <v>0.0034837962962962488</v>
      </c>
      <c r="AH20" s="374">
        <f>AG20</f>
        <v>0.0034837962962962488</v>
      </c>
      <c r="AI20" s="376">
        <v>7</v>
      </c>
      <c r="AJ20" s="376">
        <v>75</v>
      </c>
      <c r="AK20" s="378">
        <f>AH20/AH$8*AK$8</f>
        <v>1.2088353413654427</v>
      </c>
      <c r="AL20" s="381">
        <v>1</v>
      </c>
      <c r="AM20" s="161">
        <v>1.1574074074074073E-05</v>
      </c>
    </row>
    <row r="21" spans="1:39" ht="13.5" customHeight="1">
      <c r="A21" s="363"/>
      <c r="B21" s="364"/>
      <c r="C21" s="366" t="s">
        <v>105</v>
      </c>
      <c r="D21" s="368">
        <v>1992</v>
      </c>
      <c r="E21" s="368" t="s">
        <v>83</v>
      </c>
      <c r="F21" s="370" t="s">
        <v>102</v>
      </c>
      <c r="G21" s="372" t="s">
        <v>27</v>
      </c>
      <c r="H21" s="78">
        <v>0</v>
      </c>
      <c r="I21" s="79">
        <v>0</v>
      </c>
      <c r="J21" s="79">
        <v>0</v>
      </c>
      <c r="K21" s="79">
        <v>150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/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50</v>
      </c>
      <c r="AB21" s="81">
        <v>50</v>
      </c>
      <c r="AC21" s="101">
        <v>0.6694444444444444</v>
      </c>
      <c r="AD21" s="97">
        <v>0.6727199074074074</v>
      </c>
      <c r="AE21" s="97">
        <f t="shared" si="0"/>
        <v>0.003275462962962994</v>
      </c>
      <c r="AF21" s="162">
        <f t="shared" si="1"/>
        <v>0.0028935185185185184</v>
      </c>
      <c r="AG21" s="97">
        <f t="shared" si="2"/>
        <v>0.006168981481481512</v>
      </c>
      <c r="AH21" s="374"/>
      <c r="AI21" s="376"/>
      <c r="AJ21" s="376"/>
      <c r="AK21" s="378"/>
      <c r="AL21" s="381"/>
      <c r="AM21" s="161">
        <v>1.1574074074074073E-05</v>
      </c>
    </row>
    <row r="22" spans="1:39" ht="13.5" customHeight="1">
      <c r="A22" s="363" t="s">
        <v>106</v>
      </c>
      <c r="B22" s="364" t="s">
        <v>107</v>
      </c>
      <c r="C22" s="366" t="s">
        <v>108</v>
      </c>
      <c r="D22" s="368">
        <v>1991</v>
      </c>
      <c r="E22" s="368" t="s">
        <v>83</v>
      </c>
      <c r="F22" s="370" t="s">
        <v>102</v>
      </c>
      <c r="G22" s="372" t="s">
        <v>27</v>
      </c>
      <c r="H22" s="78">
        <v>0</v>
      </c>
      <c r="I22" s="79">
        <v>0</v>
      </c>
      <c r="J22" s="79">
        <v>5</v>
      </c>
      <c r="K22" s="79">
        <v>150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81">
        <v>0</v>
      </c>
      <c r="AC22" s="101">
        <v>0.6416666666666667</v>
      </c>
      <c r="AD22" s="97">
        <v>0.6454050925925926</v>
      </c>
      <c r="AE22" s="97">
        <f t="shared" si="0"/>
        <v>0.003738425925925881</v>
      </c>
      <c r="AF22" s="162">
        <f t="shared" si="1"/>
        <v>0.0017939814814814815</v>
      </c>
      <c r="AG22" s="97">
        <f t="shared" si="2"/>
        <v>0.005532407407407363</v>
      </c>
      <c r="AH22" s="374">
        <f>AG22</f>
        <v>0.005532407407407363</v>
      </c>
      <c r="AI22" s="376">
        <v>8</v>
      </c>
      <c r="AJ22" s="376">
        <v>72</v>
      </c>
      <c r="AK22" s="378">
        <f>AH22/AH$8*AK$8</f>
        <v>1.9196787148594179</v>
      </c>
      <c r="AL22" s="382" t="s">
        <v>109</v>
      </c>
      <c r="AM22" s="161">
        <v>1.1574074074074073E-05</v>
      </c>
    </row>
    <row r="23" spans="1:39" ht="13.5" customHeight="1">
      <c r="A23" s="363"/>
      <c r="B23" s="364"/>
      <c r="C23" s="366" t="s">
        <v>108</v>
      </c>
      <c r="D23" s="368">
        <v>1992</v>
      </c>
      <c r="E23" s="368" t="s">
        <v>83</v>
      </c>
      <c r="F23" s="370" t="s">
        <v>102</v>
      </c>
      <c r="G23" s="372" t="s">
        <v>27</v>
      </c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1"/>
      <c r="AC23" s="101"/>
      <c r="AD23" s="97"/>
      <c r="AE23" s="97" t="s">
        <v>79</v>
      </c>
      <c r="AF23" s="162"/>
      <c r="AG23" s="97"/>
      <c r="AH23" s="374"/>
      <c r="AI23" s="376"/>
      <c r="AJ23" s="376"/>
      <c r="AK23" s="378"/>
      <c r="AL23" s="382"/>
      <c r="AM23" s="161">
        <v>1.1574074074074073E-05</v>
      </c>
    </row>
    <row r="24" spans="1:39" ht="13.5" customHeight="1">
      <c r="A24" s="363" t="s">
        <v>110</v>
      </c>
      <c r="B24" s="364" t="s">
        <v>111</v>
      </c>
      <c r="C24" s="366" t="s">
        <v>112</v>
      </c>
      <c r="D24" s="368">
        <v>1976</v>
      </c>
      <c r="E24" s="368" t="s">
        <v>74</v>
      </c>
      <c r="F24" s="370" t="s">
        <v>102</v>
      </c>
      <c r="G24" s="372" t="s">
        <v>27</v>
      </c>
      <c r="H24" s="78">
        <v>0</v>
      </c>
      <c r="I24" s="79">
        <v>0</v>
      </c>
      <c r="J24" s="79">
        <v>0</v>
      </c>
      <c r="K24" s="79">
        <v>150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5</v>
      </c>
      <c r="R24" s="79">
        <v>0</v>
      </c>
      <c r="S24" s="79">
        <v>0</v>
      </c>
      <c r="T24" s="79">
        <v>0</v>
      </c>
      <c r="U24" s="79">
        <v>50</v>
      </c>
      <c r="V24" s="79">
        <v>5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81">
        <v>0</v>
      </c>
      <c r="AC24" s="101">
        <v>0.6444444444444445</v>
      </c>
      <c r="AD24" s="97">
        <v>0.6481712962962963</v>
      </c>
      <c r="AE24" s="97">
        <f t="shared" si="0"/>
        <v>0.0037268518518518423</v>
      </c>
      <c r="AF24" s="162">
        <f t="shared" si="1"/>
        <v>0.0024305555555555556</v>
      </c>
      <c r="AG24" s="97">
        <f t="shared" si="2"/>
        <v>0.006157407407407398</v>
      </c>
      <c r="AH24" s="374">
        <f>AG25</f>
        <v>0.005625000000000072</v>
      </c>
      <c r="AI24" s="376">
        <v>9</v>
      </c>
      <c r="AJ24" s="376">
        <v>69</v>
      </c>
      <c r="AK24" s="378">
        <f>AH24/AH$8*AK$8</f>
        <v>1.9518072289156831</v>
      </c>
      <c r="AL24" s="382" t="s">
        <v>109</v>
      </c>
      <c r="AM24" s="161">
        <v>1.1574074074074073E-05</v>
      </c>
    </row>
    <row r="25" spans="1:39" ht="13.5" customHeight="1">
      <c r="A25" s="363"/>
      <c r="B25" s="364"/>
      <c r="C25" s="366" t="s">
        <v>112</v>
      </c>
      <c r="D25" s="368">
        <v>1977</v>
      </c>
      <c r="E25" s="368" t="s">
        <v>74</v>
      </c>
      <c r="F25" s="370" t="s">
        <v>102</v>
      </c>
      <c r="G25" s="372" t="s">
        <v>27</v>
      </c>
      <c r="H25" s="78">
        <v>0</v>
      </c>
      <c r="I25" s="79">
        <v>0</v>
      </c>
      <c r="J25" s="79">
        <v>0</v>
      </c>
      <c r="K25" s="79">
        <v>150</v>
      </c>
      <c r="L25" s="79">
        <v>0</v>
      </c>
      <c r="M25" s="79">
        <v>0</v>
      </c>
      <c r="N25" s="79">
        <v>5</v>
      </c>
      <c r="O25" s="79">
        <v>0</v>
      </c>
      <c r="P25" s="79">
        <v>0</v>
      </c>
      <c r="Q25" s="79">
        <v>5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81">
        <v>0</v>
      </c>
      <c r="AC25" s="101">
        <v>0.6749999999999999</v>
      </c>
      <c r="AD25" s="97">
        <v>0.6787731481481482</v>
      </c>
      <c r="AE25" s="97">
        <f t="shared" si="0"/>
        <v>0.00377314814814822</v>
      </c>
      <c r="AF25" s="162">
        <f t="shared" si="1"/>
        <v>0.0018518518518518517</v>
      </c>
      <c r="AG25" s="97">
        <f t="shared" si="2"/>
        <v>0.005625000000000072</v>
      </c>
      <c r="AH25" s="374"/>
      <c r="AI25" s="376"/>
      <c r="AJ25" s="376"/>
      <c r="AK25" s="378"/>
      <c r="AL25" s="382"/>
      <c r="AM25" s="161">
        <v>1.1574074074074073E-05</v>
      </c>
    </row>
    <row r="26" spans="1:39" ht="13.5" customHeight="1">
      <c r="A26" s="363" t="s">
        <v>92</v>
      </c>
      <c r="B26" s="364" t="s">
        <v>113</v>
      </c>
      <c r="C26" s="366" t="s">
        <v>114</v>
      </c>
      <c r="D26" s="368">
        <v>1987</v>
      </c>
      <c r="E26" s="368" t="s">
        <v>83</v>
      </c>
      <c r="F26" s="370" t="s">
        <v>115</v>
      </c>
      <c r="G26" s="372" t="s">
        <v>116</v>
      </c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1"/>
      <c r="AC26" s="101"/>
      <c r="AD26" s="97"/>
      <c r="AE26" s="97" t="s">
        <v>79</v>
      </c>
      <c r="AF26" s="162"/>
      <c r="AG26" s="97"/>
      <c r="AH26" s="374">
        <f>AG27</f>
        <v>0.011168981481481535</v>
      </c>
      <c r="AI26" s="376">
        <v>10</v>
      </c>
      <c r="AJ26" s="376">
        <v>66</v>
      </c>
      <c r="AK26" s="378">
        <f>AH26/AH$8*AK$8</f>
        <v>3.8755020080321385</v>
      </c>
      <c r="AL26" s="382" t="s">
        <v>109</v>
      </c>
      <c r="AM26" s="161">
        <v>1.1574074074074073E-05</v>
      </c>
    </row>
    <row r="27" spans="1:39" ht="13.5" customHeight="1" thickBot="1">
      <c r="A27" s="363"/>
      <c r="B27" s="364"/>
      <c r="C27" s="383" t="s">
        <v>114</v>
      </c>
      <c r="D27" s="384">
        <v>1988</v>
      </c>
      <c r="E27" s="384" t="s">
        <v>83</v>
      </c>
      <c r="F27" s="385" t="s">
        <v>115</v>
      </c>
      <c r="G27" s="386" t="s">
        <v>116</v>
      </c>
      <c r="H27" s="113">
        <v>0</v>
      </c>
      <c r="I27" s="109">
        <v>50</v>
      </c>
      <c r="J27" s="109">
        <v>0</v>
      </c>
      <c r="K27" s="109">
        <v>150</v>
      </c>
      <c r="L27" s="109">
        <v>0</v>
      </c>
      <c r="M27" s="109">
        <v>0</v>
      </c>
      <c r="N27" s="109">
        <v>5</v>
      </c>
      <c r="O27" s="109">
        <v>0</v>
      </c>
      <c r="P27" s="109">
        <v>150</v>
      </c>
      <c r="Q27" s="109">
        <v>5</v>
      </c>
      <c r="R27" s="109">
        <v>0</v>
      </c>
      <c r="S27" s="109">
        <v>0</v>
      </c>
      <c r="T27" s="109">
        <v>5</v>
      </c>
      <c r="U27" s="109">
        <v>50</v>
      </c>
      <c r="V27" s="109">
        <v>50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10">
        <v>0</v>
      </c>
      <c r="AC27" s="103">
        <v>0.6777777777777777</v>
      </c>
      <c r="AD27" s="105">
        <v>0.6835648148148148</v>
      </c>
      <c r="AE27" s="105">
        <f t="shared" si="0"/>
        <v>0.0057870370370370905</v>
      </c>
      <c r="AF27" s="163">
        <f t="shared" si="1"/>
        <v>0.005381944444444444</v>
      </c>
      <c r="AG27" s="105">
        <f t="shared" si="2"/>
        <v>0.011168981481481535</v>
      </c>
      <c r="AH27" s="387"/>
      <c r="AI27" s="388"/>
      <c r="AJ27" s="388"/>
      <c r="AK27" s="389"/>
      <c r="AL27" s="390"/>
      <c r="AM27" s="161">
        <v>1.1574074074074073E-05</v>
      </c>
    </row>
    <row r="28" spans="1:39" ht="13.5" customHeight="1">
      <c r="A28" s="196"/>
      <c r="B28" s="196"/>
      <c r="C28" s="197"/>
      <c r="D28" s="198"/>
      <c r="E28" s="198"/>
      <c r="F28" s="197"/>
      <c r="G28" s="197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200"/>
      <c r="AD28" s="200"/>
      <c r="AE28" s="200"/>
      <c r="AF28" s="201"/>
      <c r="AG28" s="200"/>
      <c r="AH28" s="202"/>
      <c r="AI28" s="203"/>
      <c r="AJ28" s="203"/>
      <c r="AK28" s="204"/>
      <c r="AL28" s="203"/>
      <c r="AM28" s="161"/>
    </row>
    <row r="29" spans="1:39" ht="13.5" customHeight="1">
      <c r="A29" s="196"/>
      <c r="B29" s="196"/>
      <c r="C29" s="197"/>
      <c r="D29" s="198"/>
      <c r="E29" s="198"/>
      <c r="F29" s="197"/>
      <c r="G29" s="197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00"/>
      <c r="AD29" s="200"/>
      <c r="AE29" s="200"/>
      <c r="AF29" s="201"/>
      <c r="AG29" s="200"/>
      <c r="AH29" s="202"/>
      <c r="AI29" s="203"/>
      <c r="AJ29" s="203"/>
      <c r="AK29" s="204"/>
      <c r="AL29" s="203"/>
      <c r="AM29" s="161"/>
    </row>
    <row r="30" spans="1:25" s="58" customFormat="1" ht="26.25" customHeight="1" outlineLevel="1">
      <c r="A30" s="172" t="s">
        <v>40</v>
      </c>
      <c r="B30" s="173"/>
      <c r="C30" s="46"/>
      <c r="D30" s="46"/>
      <c r="E30" s="174"/>
      <c r="F30" s="55"/>
      <c r="G30" s="148"/>
      <c r="H30" s="175"/>
      <c r="I30" s="149"/>
      <c r="J30" s="175"/>
      <c r="K30" s="149"/>
      <c r="L30" s="149"/>
      <c r="M30" s="149"/>
      <c r="N30" s="149"/>
      <c r="O30" s="149"/>
      <c r="P30" s="149"/>
      <c r="Q30" s="149"/>
      <c r="R30" s="150"/>
      <c r="S30" s="150"/>
      <c r="T30" s="176"/>
      <c r="U30" s="167"/>
      <c r="V30" s="167"/>
      <c r="W30" s="167"/>
      <c r="X30" s="171"/>
      <c r="Y30" s="171"/>
    </row>
    <row r="31" spans="1:25" s="58" customFormat="1" ht="11.25" customHeight="1" outlineLevel="1">
      <c r="A31" s="172"/>
      <c r="B31" s="173"/>
      <c r="C31" s="46"/>
      <c r="D31" s="46"/>
      <c r="E31" s="174"/>
      <c r="F31" s="55"/>
      <c r="G31" s="148"/>
      <c r="H31" s="175"/>
      <c r="I31" s="149"/>
      <c r="J31" s="175"/>
      <c r="K31" s="149"/>
      <c r="L31" s="149"/>
      <c r="M31" s="149"/>
      <c r="N31" s="149"/>
      <c r="O31" s="149"/>
      <c r="P31" s="149"/>
      <c r="Q31" s="149"/>
      <c r="R31" s="150"/>
      <c r="S31" s="150"/>
      <c r="T31" s="176"/>
      <c r="U31" s="167"/>
      <c r="V31" s="167"/>
      <c r="W31" s="167"/>
      <c r="X31" s="171"/>
      <c r="Y31" s="171"/>
    </row>
    <row r="32" spans="1:25" s="58" customFormat="1" ht="27" customHeight="1" outlineLevel="1">
      <c r="A32" s="172" t="s">
        <v>41</v>
      </c>
      <c r="B32" s="167"/>
      <c r="C32" s="166"/>
      <c r="D32" s="166"/>
      <c r="E32" s="177"/>
      <c r="F32" s="57"/>
      <c r="G32" s="178"/>
      <c r="H32" s="179"/>
      <c r="I32" s="167"/>
      <c r="J32" s="179"/>
      <c r="K32" s="167"/>
      <c r="L32" s="167"/>
      <c r="M32" s="167"/>
      <c r="N32" s="167"/>
      <c r="O32" s="167"/>
      <c r="P32" s="167"/>
      <c r="Q32" s="167"/>
      <c r="R32" s="167"/>
      <c r="S32" s="167"/>
      <c r="T32" s="180"/>
      <c r="U32" s="167"/>
      <c r="V32" s="167"/>
      <c r="W32" s="167"/>
      <c r="X32" s="171"/>
      <c r="Y32" s="171"/>
    </row>
    <row r="33" spans="1:7" ht="12.75">
      <c r="A33" s="181"/>
      <c r="B33" s="137"/>
      <c r="C33" s="64"/>
      <c r="D33" s="64"/>
      <c r="E33" s="138"/>
      <c r="G33" s="139"/>
    </row>
    <row r="34" ht="27.75" customHeight="1" hidden="1">
      <c r="A34" s="172" t="s">
        <v>42</v>
      </c>
    </row>
    <row r="35" spans="6:7" ht="12.75" hidden="1">
      <c r="F35" s="189" t="s">
        <v>43</v>
      </c>
      <c r="G35" s="190">
        <v>43591.502924768516</v>
      </c>
    </row>
  </sheetData>
  <sheetProtection/>
  <mergeCells count="132">
    <mergeCell ref="G26:G27"/>
    <mergeCell ref="AH26:AH27"/>
    <mergeCell ref="AI26:AI27"/>
    <mergeCell ref="AJ26:AJ27"/>
    <mergeCell ref="AK26:AK27"/>
    <mergeCell ref="AL26:AL27"/>
    <mergeCell ref="A26:A27"/>
    <mergeCell ref="B26:B27"/>
    <mergeCell ref="C26:C27"/>
    <mergeCell ref="D26:D27"/>
    <mergeCell ref="E26:E27"/>
    <mergeCell ref="F26:F27"/>
    <mergeCell ref="G24:G25"/>
    <mergeCell ref="AH24:AH25"/>
    <mergeCell ref="AI24:AI25"/>
    <mergeCell ref="AJ24:AJ25"/>
    <mergeCell ref="AK24:AK25"/>
    <mergeCell ref="AL24:AL25"/>
    <mergeCell ref="A24:A25"/>
    <mergeCell ref="B24:B25"/>
    <mergeCell ref="C24:C25"/>
    <mergeCell ref="D24:D25"/>
    <mergeCell ref="E24:E25"/>
    <mergeCell ref="F24:F25"/>
    <mergeCell ref="G22:G23"/>
    <mergeCell ref="AH22:AH23"/>
    <mergeCell ref="AI22:AI23"/>
    <mergeCell ref="AJ22:AJ23"/>
    <mergeCell ref="AK22:AK23"/>
    <mergeCell ref="AL22:AL23"/>
    <mergeCell ref="A22:A23"/>
    <mergeCell ref="B22:B23"/>
    <mergeCell ref="C22:C23"/>
    <mergeCell ref="D22:D23"/>
    <mergeCell ref="E22:E23"/>
    <mergeCell ref="F22:F23"/>
    <mergeCell ref="G20:G21"/>
    <mergeCell ref="AH20:AH21"/>
    <mergeCell ref="AI20:AI21"/>
    <mergeCell ref="AJ20:AJ21"/>
    <mergeCell ref="AK20:AK21"/>
    <mergeCell ref="AL20:AL21"/>
    <mergeCell ref="A20:A21"/>
    <mergeCell ref="B20:B21"/>
    <mergeCell ref="C20:C21"/>
    <mergeCell ref="D20:D21"/>
    <mergeCell ref="E20:E21"/>
    <mergeCell ref="F20:F21"/>
    <mergeCell ref="G18:G19"/>
    <mergeCell ref="AH18:AH19"/>
    <mergeCell ref="AI18:AI19"/>
    <mergeCell ref="AJ18:AJ19"/>
    <mergeCell ref="AK18:AK19"/>
    <mergeCell ref="AL18:AL19"/>
    <mergeCell ref="A18:A19"/>
    <mergeCell ref="B18:B19"/>
    <mergeCell ref="C18:C19"/>
    <mergeCell ref="D18:D19"/>
    <mergeCell ref="E18:E19"/>
    <mergeCell ref="F18:F19"/>
    <mergeCell ref="G16:G17"/>
    <mergeCell ref="AH16:AH17"/>
    <mergeCell ref="AI16:AI17"/>
    <mergeCell ref="AJ16:AJ17"/>
    <mergeCell ref="AK16:AK17"/>
    <mergeCell ref="AL16:AL17"/>
    <mergeCell ref="A16:A17"/>
    <mergeCell ref="B16:B17"/>
    <mergeCell ref="C16:C17"/>
    <mergeCell ref="D16:D17"/>
    <mergeCell ref="E16:E17"/>
    <mergeCell ref="F16:F17"/>
    <mergeCell ref="G14:G15"/>
    <mergeCell ref="AH14:AH15"/>
    <mergeCell ref="AI14:AI15"/>
    <mergeCell ref="AJ14:AJ15"/>
    <mergeCell ref="AK14:AK15"/>
    <mergeCell ref="AL14:AL15"/>
    <mergeCell ref="A14:A15"/>
    <mergeCell ref="B14:B15"/>
    <mergeCell ref="C14:C15"/>
    <mergeCell ref="D14:D15"/>
    <mergeCell ref="E14:E15"/>
    <mergeCell ref="F14:F15"/>
    <mergeCell ref="G12:G13"/>
    <mergeCell ref="AH12:AH13"/>
    <mergeCell ref="AI12:AI13"/>
    <mergeCell ref="AJ12:AJ13"/>
    <mergeCell ref="AK12:AK13"/>
    <mergeCell ref="AL12:AL13"/>
    <mergeCell ref="A12:A13"/>
    <mergeCell ref="B12:B13"/>
    <mergeCell ref="C12:C13"/>
    <mergeCell ref="D12:D13"/>
    <mergeCell ref="E12:E13"/>
    <mergeCell ref="F12:F13"/>
    <mergeCell ref="G10:G11"/>
    <mergeCell ref="AH10:AH11"/>
    <mergeCell ref="AI10:AI11"/>
    <mergeCell ref="AJ10:AJ11"/>
    <mergeCell ref="AK10:AK11"/>
    <mergeCell ref="AL10:AL11"/>
    <mergeCell ref="AI8:AI9"/>
    <mergeCell ref="AJ8:AJ9"/>
    <mergeCell ref="AK8:AK9"/>
    <mergeCell ref="AL8:AL9"/>
    <mergeCell ref="A10:A11"/>
    <mergeCell ref="B10:B11"/>
    <mergeCell ref="C10:C11"/>
    <mergeCell ref="D10:D11"/>
    <mergeCell ref="E10:E11"/>
    <mergeCell ref="F10:F11"/>
    <mergeCell ref="H6:AB6"/>
    <mergeCell ref="AC6:AL6"/>
    <mergeCell ref="A8:A9"/>
    <mergeCell ref="B8:B9"/>
    <mergeCell ref="C8:C9"/>
    <mergeCell ref="D8:D9"/>
    <mergeCell ref="E8:E9"/>
    <mergeCell ref="F8:F9"/>
    <mergeCell ref="G8:G9"/>
    <mergeCell ref="AH8:AH9"/>
    <mergeCell ref="A1:AL1"/>
    <mergeCell ref="A2:AL2"/>
    <mergeCell ref="A4:AL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"/>
  <sheetViews>
    <sheetView zoomScale="55" zoomScaleNormal="55" zoomScalePageLayoutView="0" workbookViewId="0" topLeftCell="A1">
      <selection activeCell="W27" sqref="W27"/>
    </sheetView>
  </sheetViews>
  <sheetFormatPr defaultColWidth="9.140625" defaultRowHeight="15" outlineLevelRow="1" outlineLevelCol="1"/>
  <cols>
    <col min="1" max="1" width="4.28125" style="137" customWidth="1"/>
    <col min="2" max="2" width="6.421875" style="185" hidden="1" customWidth="1"/>
    <col min="3" max="3" width="25.00390625" style="186" customWidth="1"/>
    <col min="4" max="4" width="5.57421875" style="186" customWidth="1"/>
    <col min="5" max="5" width="5.7109375" style="187" customWidth="1"/>
    <col min="6" max="6" width="26.28125" style="4" customWidth="1"/>
    <col min="7" max="7" width="17.421875" style="188" hidden="1" customWidth="1"/>
    <col min="8" max="17" width="4.140625" style="137" customWidth="1"/>
    <col min="18" max="19" width="4.140625" style="182" customWidth="1"/>
    <col min="20" max="20" width="4.140625" style="183" customWidth="1"/>
    <col min="21" max="21" width="4.140625" style="184" customWidth="1"/>
    <col min="22" max="23" width="4.140625" style="184" customWidth="1" outlineLevel="1"/>
    <col min="24" max="24" width="4.140625" style="137" customWidth="1" outlineLevel="1"/>
    <col min="25" max="25" width="4.140625" style="137" customWidth="1"/>
    <col min="26" max="28" width="4.140625" style="8" customWidth="1"/>
    <col min="29" max="30" width="9.140625" style="8" hidden="1" customWidth="1"/>
    <col min="31" max="38" width="9.140625" style="8" customWidth="1"/>
    <col min="39" max="39" width="9.140625" style="8" hidden="1" customWidth="1"/>
    <col min="40" max="16384" width="9.140625" style="8" customWidth="1"/>
  </cols>
  <sheetData>
    <row r="1" spans="1:38" ht="60.75" customHeight="1">
      <c r="A1" s="347" t="s">
        <v>23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</row>
    <row r="2" spans="1:38" ht="65.25" customHeight="1">
      <c r="A2" s="348" t="s">
        <v>24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</row>
    <row r="3" spans="1:38" ht="12.75">
      <c r="A3" s="136" t="s">
        <v>58</v>
      </c>
      <c r="B3" s="137"/>
      <c r="C3" s="64"/>
      <c r="D3" s="64"/>
      <c r="E3" s="138"/>
      <c r="F3" s="136"/>
      <c r="G3" s="139"/>
      <c r="H3" s="140"/>
      <c r="I3" s="4"/>
      <c r="J3" s="140"/>
      <c r="K3" s="4"/>
      <c r="L3" s="4"/>
      <c r="M3" s="4"/>
      <c r="N3" s="4"/>
      <c r="O3" s="4"/>
      <c r="P3" s="4"/>
      <c r="Q3" s="4"/>
      <c r="R3" s="1"/>
      <c r="S3" s="1"/>
      <c r="T3" s="141"/>
      <c r="U3" s="11"/>
      <c r="V3" s="11"/>
      <c r="W3" s="142"/>
      <c r="X3" s="143"/>
      <c r="AJ3" s="66" t="s">
        <v>55</v>
      </c>
      <c r="AL3" s="144" t="s">
        <v>59</v>
      </c>
    </row>
    <row r="4" spans="1:36" ht="90.75" customHeight="1">
      <c r="A4" s="349" t="s">
        <v>60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</row>
    <row r="5" spans="1:25" s="48" customFormat="1" ht="15.75" outlineLevel="1" thickBot="1">
      <c r="A5" s="145"/>
      <c r="B5" s="145"/>
      <c r="C5" s="34"/>
      <c r="D5" s="46"/>
      <c r="E5" s="146" t="s">
        <v>22</v>
      </c>
      <c r="F5" s="147">
        <v>640</v>
      </c>
      <c r="G5" s="148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150"/>
      <c r="T5" s="151"/>
      <c r="U5" s="152"/>
      <c r="V5" s="152"/>
      <c r="W5" s="153"/>
      <c r="X5" s="149"/>
      <c r="Y5" s="149"/>
    </row>
    <row r="6" spans="1:38" ht="42.75" customHeight="1" thickBot="1">
      <c r="A6" s="350" t="s">
        <v>0</v>
      </c>
      <c r="B6" s="352" t="s">
        <v>61</v>
      </c>
      <c r="C6" s="403" t="s">
        <v>62</v>
      </c>
      <c r="D6" s="405" t="s">
        <v>63</v>
      </c>
      <c r="E6" s="405" t="s">
        <v>64</v>
      </c>
      <c r="F6" s="407" t="s">
        <v>65</v>
      </c>
      <c r="G6" s="409" t="s">
        <v>4</v>
      </c>
      <c r="H6" s="411" t="s">
        <v>66</v>
      </c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5"/>
      <c r="AC6" s="326" t="s">
        <v>6</v>
      </c>
      <c r="AD6" s="327"/>
      <c r="AE6" s="327"/>
      <c r="AF6" s="327"/>
      <c r="AG6" s="327"/>
      <c r="AH6" s="327"/>
      <c r="AI6" s="327"/>
      <c r="AJ6" s="325"/>
      <c r="AK6" s="308"/>
      <c r="AL6" s="309"/>
    </row>
    <row r="7" spans="1:38" ht="135" customHeight="1" thickBot="1">
      <c r="A7" s="351"/>
      <c r="B7" s="353"/>
      <c r="C7" s="404"/>
      <c r="D7" s="406"/>
      <c r="E7" s="406"/>
      <c r="F7" s="408"/>
      <c r="G7" s="410"/>
      <c r="H7" s="305" t="s">
        <v>199</v>
      </c>
      <c r="I7" s="306" t="s">
        <v>200</v>
      </c>
      <c r="J7" s="306" t="s">
        <v>201</v>
      </c>
      <c r="K7" s="306" t="s">
        <v>202</v>
      </c>
      <c r="L7" s="306" t="s">
        <v>203</v>
      </c>
      <c r="M7" s="306" t="s">
        <v>204</v>
      </c>
      <c r="N7" s="306" t="s">
        <v>205</v>
      </c>
      <c r="O7" s="306" t="s">
        <v>206</v>
      </c>
      <c r="P7" s="306" t="s">
        <v>207</v>
      </c>
      <c r="Q7" s="306" t="s">
        <v>208</v>
      </c>
      <c r="R7" s="306" t="s">
        <v>209</v>
      </c>
      <c r="S7" s="306" t="s">
        <v>210</v>
      </c>
      <c r="T7" s="306" t="s">
        <v>211</v>
      </c>
      <c r="U7" s="306" t="s">
        <v>212</v>
      </c>
      <c r="V7" s="306" t="s">
        <v>213</v>
      </c>
      <c r="W7" s="306" t="s">
        <v>214</v>
      </c>
      <c r="X7" s="306" t="s">
        <v>215</v>
      </c>
      <c r="Y7" s="306" t="s">
        <v>216</v>
      </c>
      <c r="Z7" s="306" t="s">
        <v>217</v>
      </c>
      <c r="AA7" s="306" t="s">
        <v>218</v>
      </c>
      <c r="AB7" s="307" t="s">
        <v>219</v>
      </c>
      <c r="AC7" s="224" t="s">
        <v>67</v>
      </c>
      <c r="AD7" s="192" t="s">
        <v>68</v>
      </c>
      <c r="AE7" s="192" t="s">
        <v>14</v>
      </c>
      <c r="AF7" s="154" t="s">
        <v>69</v>
      </c>
      <c r="AG7" s="193" t="s">
        <v>70</v>
      </c>
      <c r="AH7" s="193" t="s">
        <v>6</v>
      </c>
      <c r="AI7" s="194" t="s">
        <v>19</v>
      </c>
      <c r="AJ7" s="311" t="s">
        <v>46</v>
      </c>
      <c r="AK7" s="312" t="s">
        <v>20</v>
      </c>
      <c r="AL7" s="312" t="s">
        <v>21</v>
      </c>
    </row>
    <row r="8" spans="1:39" ht="13.5" customHeight="1">
      <c r="A8" s="399" t="s">
        <v>71</v>
      </c>
      <c r="B8" s="364" t="s">
        <v>72</v>
      </c>
      <c r="C8" s="365" t="s">
        <v>73</v>
      </c>
      <c r="D8" s="369">
        <v>1991</v>
      </c>
      <c r="E8" s="367" t="s">
        <v>74</v>
      </c>
      <c r="F8" s="369" t="s">
        <v>75</v>
      </c>
      <c r="G8" s="412" t="s">
        <v>31</v>
      </c>
      <c r="H8" s="157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150</v>
      </c>
      <c r="U8" s="158">
        <v>0</v>
      </c>
      <c r="V8" s="158">
        <v>50</v>
      </c>
      <c r="W8" s="158">
        <v>0</v>
      </c>
      <c r="X8" s="158">
        <v>0</v>
      </c>
      <c r="Y8" s="158">
        <v>0</v>
      </c>
      <c r="Z8" s="158">
        <v>0</v>
      </c>
      <c r="AA8" s="158">
        <v>0</v>
      </c>
      <c r="AB8" s="159">
        <v>0</v>
      </c>
      <c r="AC8" s="298">
        <v>0.7000000000000001</v>
      </c>
      <c r="AD8" s="123">
        <v>0.7036458333333333</v>
      </c>
      <c r="AE8" s="123">
        <f aca="true" t="shared" si="0" ref="AE8:AE15">AD8-AC8</f>
        <v>0.003645833333333237</v>
      </c>
      <c r="AF8" s="160">
        <f aca="true" t="shared" si="1" ref="AF8:AF23">(H8+I8+J8+K8+L8+M8+N8+O8+P8+Q8+R8+S8+T8+U8+V8+W8+X8+Y8+Z8+AA8+AB8)*AM8</f>
        <v>0.0023148148148148147</v>
      </c>
      <c r="AG8" s="123">
        <f aca="true" t="shared" si="2" ref="AG8:AG15">AE8+AF8</f>
        <v>0.005960648148148052</v>
      </c>
      <c r="AH8" s="414">
        <f>AG9</f>
        <v>0.0036342592592592633</v>
      </c>
      <c r="AI8" s="415">
        <v>1</v>
      </c>
      <c r="AJ8" s="415">
        <v>100</v>
      </c>
      <c r="AK8" s="416">
        <v>1</v>
      </c>
      <c r="AL8" s="417" t="s">
        <v>74</v>
      </c>
      <c r="AM8" s="161">
        <v>1.1574074074074073E-05</v>
      </c>
    </row>
    <row r="9" spans="1:39" ht="13.5" customHeight="1">
      <c r="A9" s="399"/>
      <c r="B9" s="364"/>
      <c r="C9" s="366"/>
      <c r="D9" s="370">
        <v>1991</v>
      </c>
      <c r="E9" s="368" t="s">
        <v>74</v>
      </c>
      <c r="F9" s="370" t="s">
        <v>75</v>
      </c>
      <c r="G9" s="413" t="s">
        <v>31</v>
      </c>
      <c r="H9" s="78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5</v>
      </c>
      <c r="AA9" s="79">
        <v>0</v>
      </c>
      <c r="AB9" s="81">
        <v>0</v>
      </c>
      <c r="AC9" s="227">
        <v>0.7222222222222222</v>
      </c>
      <c r="AD9" s="97">
        <v>0.7257986111111111</v>
      </c>
      <c r="AE9" s="97">
        <f t="shared" si="0"/>
        <v>0.003576388888888893</v>
      </c>
      <c r="AF9" s="162">
        <f t="shared" si="1"/>
        <v>5.7870370370370366E-05</v>
      </c>
      <c r="AG9" s="97">
        <f t="shared" si="2"/>
        <v>0.0036342592592592633</v>
      </c>
      <c r="AH9" s="395"/>
      <c r="AI9" s="396"/>
      <c r="AJ9" s="396"/>
      <c r="AK9" s="391"/>
      <c r="AL9" s="393"/>
      <c r="AM9" s="161">
        <v>1.1574074074074073E-05</v>
      </c>
    </row>
    <row r="10" spans="1:39" ht="13.5" customHeight="1">
      <c r="A10" s="399" t="s">
        <v>76</v>
      </c>
      <c r="B10" s="364" t="s">
        <v>77</v>
      </c>
      <c r="C10" s="366" t="s">
        <v>78</v>
      </c>
      <c r="D10" s="370">
        <v>1998</v>
      </c>
      <c r="E10" s="368" t="s">
        <v>74</v>
      </c>
      <c r="F10" s="370" t="s">
        <v>75</v>
      </c>
      <c r="G10" s="413" t="s">
        <v>31</v>
      </c>
      <c r="H10" s="78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81">
        <v>50</v>
      </c>
      <c r="AC10" s="227">
        <v>0.7027777777777778</v>
      </c>
      <c r="AD10" s="97">
        <v>0.7063078703703703</v>
      </c>
      <c r="AE10" s="97">
        <f t="shared" si="0"/>
        <v>0.0035300925925925153</v>
      </c>
      <c r="AF10" s="162">
        <f t="shared" si="1"/>
        <v>0.0005787037037037037</v>
      </c>
      <c r="AG10" s="97">
        <f t="shared" si="2"/>
        <v>0.004108796296296219</v>
      </c>
      <c r="AH10" s="395">
        <f>AG10</f>
        <v>0.004108796296296219</v>
      </c>
      <c r="AI10" s="396">
        <v>2</v>
      </c>
      <c r="AJ10" s="396">
        <v>95</v>
      </c>
      <c r="AK10" s="391">
        <f>AH10/AH$8*AK$8</f>
        <v>1.1305732484076207</v>
      </c>
      <c r="AL10" s="393" t="s">
        <v>74</v>
      </c>
      <c r="AM10" s="161">
        <v>1.1574074074074073E-05</v>
      </c>
    </row>
    <row r="11" spans="1:39" ht="13.5" customHeight="1">
      <c r="A11" s="399"/>
      <c r="B11" s="364"/>
      <c r="C11" s="366" t="s">
        <v>78</v>
      </c>
      <c r="D11" s="370">
        <v>1998</v>
      </c>
      <c r="E11" s="368" t="s">
        <v>74</v>
      </c>
      <c r="F11" s="370" t="s">
        <v>75</v>
      </c>
      <c r="G11" s="413" t="s">
        <v>31</v>
      </c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1"/>
      <c r="AC11" s="227"/>
      <c r="AD11" s="97"/>
      <c r="AE11" s="97" t="s">
        <v>79</v>
      </c>
      <c r="AF11" s="162"/>
      <c r="AG11" s="97"/>
      <c r="AH11" s="395"/>
      <c r="AI11" s="396"/>
      <c r="AJ11" s="396"/>
      <c r="AK11" s="391"/>
      <c r="AL11" s="393"/>
      <c r="AM11" s="161">
        <v>1.1574074074074073E-05</v>
      </c>
    </row>
    <row r="12" spans="1:39" ht="13.5" customHeight="1">
      <c r="A12" s="399" t="s">
        <v>80</v>
      </c>
      <c r="B12" s="364" t="s">
        <v>81</v>
      </c>
      <c r="C12" s="366" t="s">
        <v>82</v>
      </c>
      <c r="D12" s="370">
        <v>1990</v>
      </c>
      <c r="E12" s="368" t="s">
        <v>83</v>
      </c>
      <c r="F12" s="370" t="s">
        <v>75</v>
      </c>
      <c r="G12" s="413" t="s">
        <v>31</v>
      </c>
      <c r="H12" s="78">
        <v>0</v>
      </c>
      <c r="I12" s="79">
        <v>0</v>
      </c>
      <c r="J12" s="79">
        <v>0</v>
      </c>
      <c r="K12" s="79">
        <v>150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81">
        <v>0</v>
      </c>
      <c r="AC12" s="227">
        <v>0.7083333333333334</v>
      </c>
      <c r="AD12" s="97">
        <v>0.7118402777777778</v>
      </c>
      <c r="AE12" s="97">
        <f t="shared" si="0"/>
        <v>0.0035069444444444375</v>
      </c>
      <c r="AF12" s="162">
        <f t="shared" si="1"/>
        <v>0.001736111111111111</v>
      </c>
      <c r="AG12" s="97">
        <f t="shared" si="2"/>
        <v>0.0052430555555555486</v>
      </c>
      <c r="AH12" s="395">
        <f>AG13</f>
        <v>0.005034722222222183</v>
      </c>
      <c r="AI12" s="396">
        <v>3</v>
      </c>
      <c r="AJ12" s="396">
        <v>91</v>
      </c>
      <c r="AK12" s="391">
        <f>AH12/AH$8*AK$8</f>
        <v>1.3853503184713252</v>
      </c>
      <c r="AL12" s="393" t="s">
        <v>230</v>
      </c>
      <c r="AM12" s="161">
        <v>1.1574074074074073E-05</v>
      </c>
    </row>
    <row r="13" spans="1:39" ht="13.5" customHeight="1">
      <c r="A13" s="399"/>
      <c r="B13" s="364"/>
      <c r="C13" s="366" t="s">
        <v>82</v>
      </c>
      <c r="D13" s="370">
        <v>1990</v>
      </c>
      <c r="E13" s="368" t="s">
        <v>83</v>
      </c>
      <c r="F13" s="370" t="s">
        <v>75</v>
      </c>
      <c r="G13" s="413" t="s">
        <v>31</v>
      </c>
      <c r="H13" s="78">
        <v>0</v>
      </c>
      <c r="I13" s="79">
        <v>0</v>
      </c>
      <c r="J13" s="79">
        <v>0</v>
      </c>
      <c r="K13" s="79">
        <v>150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81">
        <v>0</v>
      </c>
      <c r="AC13" s="227">
        <v>0.7305555555555556</v>
      </c>
      <c r="AD13" s="97">
        <v>0.7338541666666667</v>
      </c>
      <c r="AE13" s="97">
        <f t="shared" si="0"/>
        <v>0.0032986111111110716</v>
      </c>
      <c r="AF13" s="162">
        <f t="shared" si="1"/>
        <v>0.001736111111111111</v>
      </c>
      <c r="AG13" s="97">
        <f t="shared" si="2"/>
        <v>0.005034722222222183</v>
      </c>
      <c r="AH13" s="395"/>
      <c r="AI13" s="396"/>
      <c r="AJ13" s="396"/>
      <c r="AK13" s="391"/>
      <c r="AL13" s="393"/>
      <c r="AM13" s="161">
        <v>1.1574074074074073E-05</v>
      </c>
    </row>
    <row r="14" spans="1:39" ht="13.5" customHeight="1">
      <c r="A14" s="399" t="s">
        <v>84</v>
      </c>
      <c r="B14" s="364" t="s">
        <v>85</v>
      </c>
      <c r="C14" s="366" t="s">
        <v>86</v>
      </c>
      <c r="D14" s="370">
        <v>1991</v>
      </c>
      <c r="E14" s="368" t="s">
        <v>74</v>
      </c>
      <c r="F14" s="370" t="s">
        <v>75</v>
      </c>
      <c r="G14" s="413" t="s">
        <v>31</v>
      </c>
      <c r="H14" s="78">
        <v>0</v>
      </c>
      <c r="I14" s="79">
        <v>0</v>
      </c>
      <c r="J14" s="79">
        <v>0</v>
      </c>
      <c r="K14" s="79">
        <v>150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81">
        <v>0</v>
      </c>
      <c r="AC14" s="227">
        <v>0.6972222222222223</v>
      </c>
      <c r="AD14" s="97">
        <v>0.7006944444444444</v>
      </c>
      <c r="AE14" s="97">
        <f t="shared" si="0"/>
        <v>0.003472222222222099</v>
      </c>
      <c r="AF14" s="162">
        <f t="shared" si="1"/>
        <v>0.001736111111111111</v>
      </c>
      <c r="AG14" s="97">
        <f t="shared" si="2"/>
        <v>0.00520833333333321</v>
      </c>
      <c r="AH14" s="395">
        <f>AG14</f>
        <v>0.00520833333333321</v>
      </c>
      <c r="AI14" s="396">
        <v>4</v>
      </c>
      <c r="AJ14" s="396">
        <v>87</v>
      </c>
      <c r="AK14" s="391">
        <f>AH14/AH$8*AK$8</f>
        <v>1.4331210191082446</v>
      </c>
      <c r="AL14" s="393" t="s">
        <v>230</v>
      </c>
      <c r="AM14" s="161">
        <v>1.1574074074074073E-05</v>
      </c>
    </row>
    <row r="15" spans="1:39" ht="13.5" customHeight="1">
      <c r="A15" s="399"/>
      <c r="B15" s="364"/>
      <c r="C15" s="366" t="s">
        <v>86</v>
      </c>
      <c r="D15" s="370">
        <v>1991</v>
      </c>
      <c r="E15" s="368" t="s">
        <v>74</v>
      </c>
      <c r="F15" s="370" t="s">
        <v>75</v>
      </c>
      <c r="G15" s="413" t="s">
        <v>31</v>
      </c>
      <c r="H15" s="78">
        <v>0</v>
      </c>
      <c r="I15" s="79">
        <v>0</v>
      </c>
      <c r="J15" s="79">
        <v>0</v>
      </c>
      <c r="K15" s="79">
        <v>150</v>
      </c>
      <c r="L15" s="79">
        <v>0</v>
      </c>
      <c r="M15" s="79">
        <v>0</v>
      </c>
      <c r="N15" s="79">
        <v>0</v>
      </c>
      <c r="O15" s="79">
        <v>0</v>
      </c>
      <c r="P15" s="79">
        <v>150</v>
      </c>
      <c r="Q15" s="79">
        <v>50</v>
      </c>
      <c r="R15" s="79">
        <v>0</v>
      </c>
      <c r="S15" s="79">
        <v>0</v>
      </c>
      <c r="T15" s="79">
        <v>0</v>
      </c>
      <c r="U15" s="79">
        <v>50</v>
      </c>
      <c r="V15" s="79">
        <v>50</v>
      </c>
      <c r="W15" s="79">
        <v>50</v>
      </c>
      <c r="X15" s="79">
        <v>50</v>
      </c>
      <c r="Y15" s="79">
        <v>0</v>
      </c>
      <c r="Z15" s="79">
        <v>0</v>
      </c>
      <c r="AA15" s="79">
        <v>50</v>
      </c>
      <c r="AB15" s="81">
        <v>0</v>
      </c>
      <c r="AC15" s="227">
        <v>0.7194444444444444</v>
      </c>
      <c r="AD15" s="97">
        <v>0.7218749999999999</v>
      </c>
      <c r="AE15" s="97">
        <f t="shared" si="0"/>
        <v>0.0024305555555554914</v>
      </c>
      <c r="AF15" s="162">
        <f t="shared" si="1"/>
        <v>0.006944444444444444</v>
      </c>
      <c r="AG15" s="97">
        <f t="shared" si="2"/>
        <v>0.009374999999999935</v>
      </c>
      <c r="AH15" s="395"/>
      <c r="AI15" s="396"/>
      <c r="AJ15" s="396"/>
      <c r="AK15" s="391"/>
      <c r="AL15" s="393"/>
      <c r="AM15" s="161">
        <v>1.1574074074074073E-05</v>
      </c>
    </row>
    <row r="16" spans="1:39" ht="13.5" customHeight="1">
      <c r="A16" s="399" t="s">
        <v>96</v>
      </c>
      <c r="B16" s="303" t="s">
        <v>222</v>
      </c>
      <c r="C16" s="401" t="s">
        <v>223</v>
      </c>
      <c r="D16" s="399">
        <v>1994</v>
      </c>
      <c r="E16" s="399" t="s">
        <v>74</v>
      </c>
      <c r="F16" s="399" t="s">
        <v>102</v>
      </c>
      <c r="G16" s="111" t="s">
        <v>27</v>
      </c>
      <c r="H16" s="78">
        <v>0</v>
      </c>
      <c r="I16" s="79">
        <v>0</v>
      </c>
      <c r="J16" s="79">
        <v>0</v>
      </c>
      <c r="K16" s="79">
        <v>150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81">
        <v>0</v>
      </c>
      <c r="AC16" s="227">
        <v>0.688888888888889</v>
      </c>
      <c r="AD16" s="97">
        <v>0.6928356481481481</v>
      </c>
      <c r="AE16" s="97">
        <f>AD16-AC16</f>
        <v>0.003946759259259136</v>
      </c>
      <c r="AF16" s="162">
        <f t="shared" si="1"/>
        <v>0.0017361111111111151</v>
      </c>
      <c r="AG16" s="97">
        <f aca="true" t="shared" si="3" ref="AG16:AG23">AE16+AF16</f>
        <v>0.005682870370370251</v>
      </c>
      <c r="AH16" s="395">
        <f>AG16</f>
        <v>0.005682870370370251</v>
      </c>
      <c r="AI16" s="396">
        <v>5</v>
      </c>
      <c r="AJ16" s="396">
        <v>83</v>
      </c>
      <c r="AK16" s="391">
        <f>AH16/AH$8*AK$8</f>
        <v>1.5636942675158891</v>
      </c>
      <c r="AL16" s="393" t="s">
        <v>231</v>
      </c>
      <c r="AM16" s="161">
        <v>1.15740740740741E-05</v>
      </c>
    </row>
    <row r="17" spans="1:39" ht="13.5" customHeight="1">
      <c r="A17" s="399"/>
      <c r="B17" s="303"/>
      <c r="C17" s="401"/>
      <c r="D17" s="399"/>
      <c r="E17" s="399"/>
      <c r="F17" s="399"/>
      <c r="G17" s="111"/>
      <c r="H17" s="78">
        <v>0</v>
      </c>
      <c r="I17" s="79">
        <v>0</v>
      </c>
      <c r="J17" s="79">
        <v>0</v>
      </c>
      <c r="K17" s="79">
        <v>150</v>
      </c>
      <c r="L17" s="79">
        <v>0</v>
      </c>
      <c r="M17" s="79">
        <v>0</v>
      </c>
      <c r="N17" s="79">
        <v>0</v>
      </c>
      <c r="O17" s="79">
        <v>0</v>
      </c>
      <c r="P17" s="79">
        <v>50</v>
      </c>
      <c r="Q17" s="79">
        <v>50</v>
      </c>
      <c r="R17" s="79">
        <v>0</v>
      </c>
      <c r="S17" s="79">
        <v>0</v>
      </c>
      <c r="T17" s="79">
        <v>0</v>
      </c>
      <c r="U17" s="79">
        <v>0</v>
      </c>
      <c r="V17" s="79">
        <v>50</v>
      </c>
      <c r="W17" s="79">
        <v>0</v>
      </c>
      <c r="X17" s="79">
        <v>50</v>
      </c>
      <c r="Y17" s="79">
        <v>0</v>
      </c>
      <c r="Z17" s="79">
        <v>0</v>
      </c>
      <c r="AA17" s="79">
        <v>50</v>
      </c>
      <c r="AB17" s="81">
        <v>0</v>
      </c>
      <c r="AC17" s="227">
        <v>0.7111111111111111</v>
      </c>
      <c r="AD17" s="97">
        <v>0.7140740740740741</v>
      </c>
      <c r="AE17" s="97">
        <f aca="true" t="shared" si="4" ref="AE17:AE23">AD17-AC17</f>
        <v>0.002962962962962945</v>
      </c>
      <c r="AF17" s="162">
        <f t="shared" si="1"/>
        <v>0.004629629629629641</v>
      </c>
      <c r="AG17" s="97">
        <f t="shared" si="3"/>
        <v>0.007592592592592586</v>
      </c>
      <c r="AH17" s="395"/>
      <c r="AI17" s="396"/>
      <c r="AJ17" s="396"/>
      <c r="AK17" s="391"/>
      <c r="AL17" s="393"/>
      <c r="AM17" s="161">
        <v>1.15740740740741E-05</v>
      </c>
    </row>
    <row r="18" spans="1:39" ht="13.5" customHeight="1">
      <c r="A18" s="399" t="s">
        <v>99</v>
      </c>
      <c r="B18" s="303" t="s">
        <v>224</v>
      </c>
      <c r="C18" s="401" t="s">
        <v>225</v>
      </c>
      <c r="D18" s="399">
        <v>1984</v>
      </c>
      <c r="E18" s="399" t="s">
        <v>74</v>
      </c>
      <c r="F18" s="399" t="s">
        <v>102</v>
      </c>
      <c r="G18" s="111" t="s">
        <v>27</v>
      </c>
      <c r="H18" s="78">
        <v>0</v>
      </c>
      <c r="I18" s="79">
        <v>0</v>
      </c>
      <c r="J18" s="79">
        <v>0</v>
      </c>
      <c r="K18" s="79">
        <v>150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81">
        <v>0</v>
      </c>
      <c r="AC18" s="227">
        <v>0.691666666666667</v>
      </c>
      <c r="AD18" s="310">
        <v>0.6959606481481481</v>
      </c>
      <c r="AE18" s="97">
        <f t="shared" si="4"/>
        <v>0.0042939814814810795</v>
      </c>
      <c r="AF18" s="162">
        <f t="shared" si="1"/>
        <v>0.0017361111111111151</v>
      </c>
      <c r="AG18" s="97">
        <f t="shared" si="3"/>
        <v>0.006030092592592195</v>
      </c>
      <c r="AH18" s="395">
        <f>AG18</f>
        <v>0.006030092592592195</v>
      </c>
      <c r="AI18" s="396">
        <v>6</v>
      </c>
      <c r="AJ18" s="396">
        <v>79</v>
      </c>
      <c r="AK18" s="391">
        <f>AH18/AH$8*AK$8</f>
        <v>1.6592356687896976</v>
      </c>
      <c r="AL18" s="393" t="s">
        <v>231</v>
      </c>
      <c r="AM18" s="161">
        <v>1.15740740740741E-05</v>
      </c>
    </row>
    <row r="19" spans="1:39" ht="13.5" customHeight="1">
      <c r="A19" s="399"/>
      <c r="B19" s="303"/>
      <c r="C19" s="401"/>
      <c r="D19" s="399"/>
      <c r="E19" s="399"/>
      <c r="F19" s="399"/>
      <c r="G19" s="111"/>
      <c r="H19" s="78">
        <v>0</v>
      </c>
      <c r="I19" s="79">
        <v>0</v>
      </c>
      <c r="J19" s="79">
        <v>0</v>
      </c>
      <c r="K19" s="79">
        <v>150</v>
      </c>
      <c r="L19" s="79">
        <v>0</v>
      </c>
      <c r="M19" s="79">
        <v>0</v>
      </c>
      <c r="N19" s="79">
        <v>0</v>
      </c>
      <c r="O19" s="79">
        <v>0</v>
      </c>
      <c r="P19" s="79">
        <v>150</v>
      </c>
      <c r="Q19" s="79">
        <v>50</v>
      </c>
      <c r="R19" s="79">
        <v>0</v>
      </c>
      <c r="S19" s="79">
        <v>0</v>
      </c>
      <c r="T19" s="79">
        <v>0</v>
      </c>
      <c r="U19" s="79">
        <v>50</v>
      </c>
      <c r="V19" s="79">
        <v>50</v>
      </c>
      <c r="W19" s="79">
        <v>50</v>
      </c>
      <c r="X19" s="79">
        <v>50</v>
      </c>
      <c r="Y19" s="79">
        <v>0</v>
      </c>
      <c r="Z19" s="79">
        <v>0</v>
      </c>
      <c r="AA19" s="79">
        <v>50</v>
      </c>
      <c r="AB19" s="81">
        <v>0</v>
      </c>
      <c r="AC19" s="227">
        <v>0.713888888888889</v>
      </c>
      <c r="AD19" s="97">
        <v>0.7169444444444445</v>
      </c>
      <c r="AE19" s="97">
        <f t="shared" si="4"/>
        <v>0.003055555555555478</v>
      </c>
      <c r="AF19" s="162">
        <f t="shared" si="1"/>
        <v>0.0069444444444444605</v>
      </c>
      <c r="AG19" s="97">
        <f t="shared" si="3"/>
        <v>0.00999999999999994</v>
      </c>
      <c r="AH19" s="395"/>
      <c r="AI19" s="396"/>
      <c r="AJ19" s="396"/>
      <c r="AK19" s="391"/>
      <c r="AL19" s="393"/>
      <c r="AM19" s="161">
        <v>1.15740740740741E-05</v>
      </c>
    </row>
    <row r="20" spans="1:39" ht="13.5" customHeight="1">
      <c r="A20" s="399" t="s">
        <v>103</v>
      </c>
      <c r="B20" s="303" t="s">
        <v>226</v>
      </c>
      <c r="C20" s="401" t="s">
        <v>227</v>
      </c>
      <c r="D20" s="399">
        <v>1984</v>
      </c>
      <c r="E20" s="399" t="s">
        <v>74</v>
      </c>
      <c r="F20" s="399" t="s">
        <v>102</v>
      </c>
      <c r="G20" s="111" t="s">
        <v>27</v>
      </c>
      <c r="H20" s="78">
        <v>0</v>
      </c>
      <c r="I20" s="79">
        <v>0</v>
      </c>
      <c r="J20" s="79">
        <v>0</v>
      </c>
      <c r="K20" s="79">
        <v>150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81">
        <v>0</v>
      </c>
      <c r="AC20" s="227">
        <v>0.686111111111111</v>
      </c>
      <c r="AD20" s="310">
        <v>0.6909143518518519</v>
      </c>
      <c r="AE20" s="97">
        <f t="shared" si="4"/>
        <v>0.0048032407407408995</v>
      </c>
      <c r="AF20" s="162">
        <f t="shared" si="1"/>
        <v>0.0017361111111111151</v>
      </c>
      <c r="AG20" s="97">
        <f t="shared" si="3"/>
        <v>0.006539351851852015</v>
      </c>
      <c r="AH20" s="395">
        <f>AG20</f>
        <v>0.006539351851852015</v>
      </c>
      <c r="AI20" s="396">
        <v>7</v>
      </c>
      <c r="AJ20" s="396">
        <v>75</v>
      </c>
      <c r="AK20" s="391">
        <f>AH20/AH$8*AK$8</f>
        <v>1.7993630573248836</v>
      </c>
      <c r="AL20" s="393" t="s">
        <v>231</v>
      </c>
      <c r="AM20" s="161">
        <v>1.15740740740741E-05</v>
      </c>
    </row>
    <row r="21" spans="1:39" ht="13.5" customHeight="1">
      <c r="A21" s="399"/>
      <c r="B21" s="303"/>
      <c r="C21" s="401"/>
      <c r="D21" s="399"/>
      <c r="E21" s="399"/>
      <c r="F21" s="399"/>
      <c r="G21" s="111"/>
      <c r="H21" s="78">
        <v>0</v>
      </c>
      <c r="I21" s="79">
        <v>0</v>
      </c>
      <c r="J21" s="79">
        <v>0</v>
      </c>
      <c r="K21" s="79">
        <v>150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50</v>
      </c>
      <c r="R21" s="79">
        <v>0</v>
      </c>
      <c r="S21" s="79">
        <v>0</v>
      </c>
      <c r="T21" s="79">
        <v>150</v>
      </c>
      <c r="U21" s="79">
        <v>50</v>
      </c>
      <c r="V21" s="79">
        <v>0</v>
      </c>
      <c r="W21" s="79">
        <v>50</v>
      </c>
      <c r="X21" s="79">
        <v>50</v>
      </c>
      <c r="Y21" s="79">
        <v>0</v>
      </c>
      <c r="Z21" s="79">
        <v>0</v>
      </c>
      <c r="AA21" s="79">
        <v>50</v>
      </c>
      <c r="AB21" s="81">
        <v>0</v>
      </c>
      <c r="AC21" s="227">
        <v>0.7083333333333334</v>
      </c>
      <c r="AD21" s="310">
        <v>0.7114814814814815</v>
      </c>
      <c r="AE21" s="97">
        <f t="shared" si="4"/>
        <v>0.003148148148148122</v>
      </c>
      <c r="AF21" s="162">
        <f t="shared" si="1"/>
        <v>0.006365740740740755</v>
      </c>
      <c r="AG21" s="97">
        <f t="shared" si="3"/>
        <v>0.009513888888888877</v>
      </c>
      <c r="AH21" s="395"/>
      <c r="AI21" s="396"/>
      <c r="AJ21" s="396"/>
      <c r="AK21" s="391"/>
      <c r="AL21" s="393"/>
      <c r="AM21" s="161">
        <v>1.15740740740741E-05</v>
      </c>
    </row>
    <row r="22" spans="1:39" ht="13.5" customHeight="1">
      <c r="A22" s="399" t="s">
        <v>106</v>
      </c>
      <c r="B22" s="303" t="s">
        <v>228</v>
      </c>
      <c r="C22" s="401" t="s">
        <v>229</v>
      </c>
      <c r="D22" s="399">
        <v>1985</v>
      </c>
      <c r="E22" s="399" t="s">
        <v>83</v>
      </c>
      <c r="F22" s="399" t="s">
        <v>102</v>
      </c>
      <c r="G22" s="111" t="s">
        <v>27</v>
      </c>
      <c r="H22" s="78">
        <v>0</v>
      </c>
      <c r="I22" s="79">
        <v>0</v>
      </c>
      <c r="J22" s="79">
        <v>0</v>
      </c>
      <c r="K22" s="79">
        <v>150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81">
        <v>0</v>
      </c>
      <c r="AC22" s="227">
        <v>0.702777777777779</v>
      </c>
      <c r="AD22" s="310">
        <v>0.7076967592592592</v>
      </c>
      <c r="AE22" s="97">
        <f t="shared" si="4"/>
        <v>0.004918981481480289</v>
      </c>
      <c r="AF22" s="162">
        <f t="shared" si="1"/>
        <v>0.0017361111111111151</v>
      </c>
      <c r="AG22" s="97">
        <f t="shared" si="3"/>
        <v>0.006655092592591404</v>
      </c>
      <c r="AH22" s="395">
        <f>AG22</f>
        <v>0.006655092592591404</v>
      </c>
      <c r="AI22" s="396">
        <v>8</v>
      </c>
      <c r="AJ22" s="396">
        <v>72</v>
      </c>
      <c r="AK22" s="391">
        <f>AH22/AH$8*AK$8</f>
        <v>1.8312101910824736</v>
      </c>
      <c r="AL22" s="393" t="s">
        <v>231</v>
      </c>
      <c r="AM22" s="161">
        <v>1.15740740740741E-05</v>
      </c>
    </row>
    <row r="23" spans="1:39" ht="13.5" customHeight="1" thickBot="1">
      <c r="A23" s="399"/>
      <c r="B23" s="303"/>
      <c r="C23" s="402"/>
      <c r="D23" s="400"/>
      <c r="E23" s="400"/>
      <c r="F23" s="400"/>
      <c r="G23" s="313"/>
      <c r="H23" s="113">
        <v>0</v>
      </c>
      <c r="I23" s="109">
        <v>0</v>
      </c>
      <c r="J23" s="109">
        <v>0</v>
      </c>
      <c r="K23" s="109">
        <v>50</v>
      </c>
      <c r="L23" s="109">
        <v>0</v>
      </c>
      <c r="M23" s="109">
        <v>0</v>
      </c>
      <c r="N23" s="109">
        <v>0</v>
      </c>
      <c r="O23" s="109">
        <v>0</v>
      </c>
      <c r="P23" s="109">
        <v>150</v>
      </c>
      <c r="Q23" s="109">
        <v>50</v>
      </c>
      <c r="R23" s="109">
        <v>0</v>
      </c>
      <c r="S23" s="109">
        <v>0</v>
      </c>
      <c r="T23" s="109">
        <v>150</v>
      </c>
      <c r="U23" s="109">
        <v>0</v>
      </c>
      <c r="V23" s="109">
        <v>50</v>
      </c>
      <c r="W23" s="109">
        <v>50</v>
      </c>
      <c r="X23" s="109">
        <v>50</v>
      </c>
      <c r="Y23" s="109">
        <v>0</v>
      </c>
      <c r="Z23" s="109">
        <v>0</v>
      </c>
      <c r="AA23" s="109">
        <v>50</v>
      </c>
      <c r="AB23" s="110">
        <v>0</v>
      </c>
      <c r="AC23" s="299">
        <v>0.725</v>
      </c>
      <c r="AD23" s="105">
        <v>0.7292592592592593</v>
      </c>
      <c r="AE23" s="105">
        <f t="shared" si="4"/>
        <v>0.004259259259259296</v>
      </c>
      <c r="AF23" s="163">
        <f t="shared" si="1"/>
        <v>0.0069444444444444605</v>
      </c>
      <c r="AG23" s="105">
        <f t="shared" si="3"/>
        <v>0.011203703703703757</v>
      </c>
      <c r="AH23" s="397"/>
      <c r="AI23" s="398"/>
      <c r="AJ23" s="398"/>
      <c r="AK23" s="392"/>
      <c r="AL23" s="394"/>
      <c r="AM23" s="161">
        <v>1.15740740740741E-05</v>
      </c>
    </row>
    <row r="24" spans="1:25" s="58" customFormat="1" ht="15" outlineLevel="1">
      <c r="A24" s="164"/>
      <c r="B24" s="145" t="s">
        <v>56</v>
      </c>
      <c r="C24" s="165"/>
      <c r="D24" s="166"/>
      <c r="E24" s="146"/>
      <c r="F24" s="147"/>
      <c r="G24" s="148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  <c r="S24" s="168"/>
      <c r="T24" s="169"/>
      <c r="U24" s="170"/>
      <c r="V24" s="170"/>
      <c r="W24" s="171"/>
      <c r="X24" s="167"/>
      <c r="Y24" s="167"/>
    </row>
    <row r="25" spans="1:25" s="58" customFormat="1" ht="15" outlineLevel="1">
      <c r="A25" s="164"/>
      <c r="B25" s="145"/>
      <c r="C25" s="165"/>
      <c r="D25" s="166"/>
      <c r="E25" s="146"/>
      <c r="F25" s="147"/>
      <c r="G25" s="148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8"/>
      <c r="S25" s="168"/>
      <c r="T25" s="169"/>
      <c r="U25" s="170"/>
      <c r="V25" s="170"/>
      <c r="W25" s="171"/>
      <c r="X25" s="167"/>
      <c r="Y25" s="167"/>
    </row>
    <row r="26" spans="1:25" s="58" customFormat="1" ht="39" customHeight="1" outlineLevel="1">
      <c r="A26" s="172" t="s">
        <v>40</v>
      </c>
      <c r="B26" s="173"/>
      <c r="C26" s="46"/>
      <c r="D26" s="46"/>
      <c r="E26" s="174"/>
      <c r="F26" s="55"/>
      <c r="G26" s="148"/>
      <c r="H26" s="175"/>
      <c r="I26" s="149"/>
      <c r="J26" s="175"/>
      <c r="K26" s="149"/>
      <c r="L26" s="149"/>
      <c r="M26" s="149"/>
      <c r="N26" s="149"/>
      <c r="O26" s="149"/>
      <c r="P26" s="149"/>
      <c r="Q26" s="149"/>
      <c r="R26" s="150"/>
      <c r="S26" s="150"/>
      <c r="T26" s="176"/>
      <c r="U26" s="167"/>
      <c r="V26" s="167"/>
      <c r="W26" s="167"/>
      <c r="X26" s="171"/>
      <c r="Y26" s="171"/>
    </row>
    <row r="27" spans="1:25" s="58" customFormat="1" ht="37.5" customHeight="1" outlineLevel="1">
      <c r="A27" s="172" t="s">
        <v>41</v>
      </c>
      <c r="B27" s="167"/>
      <c r="C27" s="166"/>
      <c r="D27" s="166"/>
      <c r="E27" s="177"/>
      <c r="F27" s="57"/>
      <c r="G27" s="178"/>
      <c r="H27" s="179"/>
      <c r="I27" s="167"/>
      <c r="J27" s="179"/>
      <c r="K27" s="167"/>
      <c r="L27" s="167"/>
      <c r="M27" s="167"/>
      <c r="N27" s="167"/>
      <c r="O27" s="167"/>
      <c r="P27" s="167"/>
      <c r="Q27" s="167"/>
      <c r="R27" s="167"/>
      <c r="S27" s="167"/>
      <c r="T27" s="180"/>
      <c r="U27" s="167"/>
      <c r="V27" s="167"/>
      <c r="W27" s="167"/>
      <c r="X27" s="171"/>
      <c r="Y27" s="171"/>
    </row>
    <row r="28" spans="1:7" ht="12.75">
      <c r="A28" s="181"/>
      <c r="B28" s="137"/>
      <c r="C28" s="64"/>
      <c r="D28" s="64"/>
      <c r="E28" s="138"/>
      <c r="G28" s="139"/>
    </row>
    <row r="29" ht="27.75" customHeight="1" hidden="1">
      <c r="A29" s="172" t="s">
        <v>42</v>
      </c>
    </row>
    <row r="30" spans="6:7" ht="12.75" hidden="1">
      <c r="F30" s="189" t="s">
        <v>43</v>
      </c>
      <c r="G30" s="190">
        <v>43591.502924768516</v>
      </c>
    </row>
  </sheetData>
  <sheetProtection/>
  <mergeCells count="100">
    <mergeCell ref="G14:G15"/>
    <mergeCell ref="AH14:AH15"/>
    <mergeCell ref="AI14:AI15"/>
    <mergeCell ref="AJ14:AJ15"/>
    <mergeCell ref="AK14:AK15"/>
    <mergeCell ref="AL14:AL15"/>
    <mergeCell ref="A14:A15"/>
    <mergeCell ref="B14:B15"/>
    <mergeCell ref="C14:C15"/>
    <mergeCell ref="D14:D15"/>
    <mergeCell ref="E14:E15"/>
    <mergeCell ref="F14:F15"/>
    <mergeCell ref="G12:G13"/>
    <mergeCell ref="AH12:AH13"/>
    <mergeCell ref="AI12:AI13"/>
    <mergeCell ref="AJ12:AJ13"/>
    <mergeCell ref="AK12:AK13"/>
    <mergeCell ref="AL12:AL13"/>
    <mergeCell ref="A12:A13"/>
    <mergeCell ref="B12:B13"/>
    <mergeCell ref="C12:C13"/>
    <mergeCell ref="D12:D13"/>
    <mergeCell ref="E12:E13"/>
    <mergeCell ref="F12:F13"/>
    <mergeCell ref="G10:G11"/>
    <mergeCell ref="AH10:AH11"/>
    <mergeCell ref="AI10:AI11"/>
    <mergeCell ref="AJ10:AJ11"/>
    <mergeCell ref="AK10:AK11"/>
    <mergeCell ref="AL10:AL11"/>
    <mergeCell ref="A10:A11"/>
    <mergeCell ref="B10:B11"/>
    <mergeCell ref="C10:C11"/>
    <mergeCell ref="D10:D11"/>
    <mergeCell ref="E10:E11"/>
    <mergeCell ref="F10:F11"/>
    <mergeCell ref="G8:G9"/>
    <mergeCell ref="AH8:AH9"/>
    <mergeCell ref="AI8:AI9"/>
    <mergeCell ref="AJ8:AJ9"/>
    <mergeCell ref="AK8:AK9"/>
    <mergeCell ref="AL8:AL9"/>
    <mergeCell ref="F6:F7"/>
    <mergeCell ref="G6:G7"/>
    <mergeCell ref="H6:AB6"/>
    <mergeCell ref="AC6:AJ6"/>
    <mergeCell ref="A8:A9"/>
    <mergeCell ref="B8:B9"/>
    <mergeCell ref="C8:C9"/>
    <mergeCell ref="D8:D9"/>
    <mergeCell ref="E8:E9"/>
    <mergeCell ref="F8:F9"/>
    <mergeCell ref="D16:D17"/>
    <mergeCell ref="D18:D19"/>
    <mergeCell ref="A1:AL1"/>
    <mergeCell ref="A2:AL2"/>
    <mergeCell ref="A4:AJ4"/>
    <mergeCell ref="A6:A7"/>
    <mergeCell ref="B6:B7"/>
    <mergeCell ref="C6:C7"/>
    <mergeCell ref="D6:D7"/>
    <mergeCell ref="E6:E7"/>
    <mergeCell ref="AH16:AH17"/>
    <mergeCell ref="AI16:AI17"/>
    <mergeCell ref="AJ16:AJ17"/>
    <mergeCell ref="AH18:AH19"/>
    <mergeCell ref="AI18:AI19"/>
    <mergeCell ref="AJ18:AJ19"/>
    <mergeCell ref="D20:D21"/>
    <mergeCell ref="A22:A23"/>
    <mergeCell ref="C22:C23"/>
    <mergeCell ref="D22:D23"/>
    <mergeCell ref="A16:A17"/>
    <mergeCell ref="A18:A19"/>
    <mergeCell ref="A20:A21"/>
    <mergeCell ref="C16:C17"/>
    <mergeCell ref="C18:C19"/>
    <mergeCell ref="C20:C21"/>
    <mergeCell ref="E16:E17"/>
    <mergeCell ref="E18:E19"/>
    <mergeCell ref="E20:E21"/>
    <mergeCell ref="E22:E23"/>
    <mergeCell ref="F16:F17"/>
    <mergeCell ref="F18:F19"/>
    <mergeCell ref="F20:F21"/>
    <mergeCell ref="F22:F23"/>
    <mergeCell ref="AH20:AH21"/>
    <mergeCell ref="AI20:AI21"/>
    <mergeCell ref="AJ20:AJ21"/>
    <mergeCell ref="AH22:AH23"/>
    <mergeCell ref="AI22:AI23"/>
    <mergeCell ref="AJ22:AJ23"/>
    <mergeCell ref="AK22:AK23"/>
    <mergeCell ref="AL22:AL23"/>
    <mergeCell ref="AK16:AK17"/>
    <mergeCell ref="AL16:AL17"/>
    <mergeCell ref="AK18:AK19"/>
    <mergeCell ref="AL18:AL19"/>
    <mergeCell ref="AK20:AK21"/>
    <mergeCell ref="AL20:AL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7"/>
  <sheetViews>
    <sheetView zoomScale="55" zoomScaleNormal="55" zoomScalePageLayoutView="0" workbookViewId="0" topLeftCell="A1">
      <selection activeCell="G24" sqref="G24"/>
    </sheetView>
  </sheetViews>
  <sheetFormatPr defaultColWidth="9.140625" defaultRowHeight="15" outlineLevelRow="1" outlineLevelCol="1"/>
  <cols>
    <col min="1" max="1" width="4.28125" style="8" customWidth="1"/>
    <col min="2" max="2" width="10.140625" style="5" hidden="1" customWidth="1"/>
    <col min="3" max="3" width="33.57421875" style="13" customWidth="1"/>
    <col min="4" max="4" width="41.421875" style="8" customWidth="1"/>
    <col min="5" max="5" width="28.00390625" style="65" customWidth="1"/>
    <col min="6" max="15" width="4.8515625" style="8" customWidth="1"/>
    <col min="16" max="16" width="4.8515625" style="9" customWidth="1"/>
    <col min="17" max="17" width="4.8515625" style="1" customWidth="1"/>
    <col min="18" max="18" width="4.8515625" style="218" customWidth="1"/>
    <col min="19" max="19" width="4.8515625" style="11" customWidth="1"/>
    <col min="20" max="20" width="4.8515625" style="11" customWidth="1" outlineLevel="1"/>
    <col min="21" max="21" width="4.8515625" style="84" customWidth="1" outlineLevel="1"/>
    <col min="22" max="22" width="4.8515625" style="8" customWidth="1" outlineLevel="1"/>
    <col min="23" max="26" width="4.8515625" style="8" customWidth="1"/>
    <col min="27" max="28" width="0" style="8" hidden="1" customWidth="1"/>
    <col min="29" max="34" width="9.140625" style="8" customWidth="1"/>
    <col min="35" max="37" width="9.140625" style="8" hidden="1" customWidth="1"/>
    <col min="38" max="16384" width="9.140625" style="8" customWidth="1"/>
  </cols>
  <sheetData>
    <row r="1" spans="1:36" ht="60.75" customHeight="1">
      <c r="A1" s="331" t="s">
        <v>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</row>
    <row r="2" spans="1:36" ht="65.25" customHeight="1">
      <c r="A2" s="418" t="s">
        <v>24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</row>
    <row r="3" spans="1:34" ht="12.75">
      <c r="A3" s="3" t="s">
        <v>117</v>
      </c>
      <c r="B3" s="8"/>
      <c r="C3" s="5"/>
      <c r="D3" s="3"/>
      <c r="E3" s="6"/>
      <c r="F3" s="7"/>
      <c r="H3" s="7"/>
      <c r="R3" s="205"/>
      <c r="U3" s="10"/>
      <c r="V3" s="12"/>
      <c r="AH3" s="66" t="s">
        <v>55</v>
      </c>
    </row>
    <row r="4" spans="1:36" ht="58.5" customHeight="1">
      <c r="A4" s="334" t="s">
        <v>118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</row>
    <row r="5" spans="1:36" ht="34.5" customHeight="1">
      <c r="A5" s="334" t="s">
        <v>119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21" s="207" customFormat="1" ht="15" outlineLevel="1" thickBot="1">
      <c r="A6" s="87"/>
      <c r="B6" s="87"/>
      <c r="C6" s="35" t="s">
        <v>22</v>
      </c>
      <c r="D6" s="36" t="s">
        <v>44</v>
      </c>
      <c r="E6" s="206"/>
      <c r="P6" s="208"/>
      <c r="Q6" s="209"/>
      <c r="R6" s="210"/>
      <c r="S6" s="211"/>
      <c r="T6" s="211"/>
      <c r="U6" s="212"/>
    </row>
    <row r="7" spans="1:36" ht="37.5" customHeight="1" thickBot="1">
      <c r="A7" s="335" t="s">
        <v>0</v>
      </c>
      <c r="B7" s="420" t="s">
        <v>120</v>
      </c>
      <c r="C7" s="343" t="s">
        <v>121</v>
      </c>
      <c r="D7" s="345" t="s">
        <v>65</v>
      </c>
      <c r="E7" s="341" t="s">
        <v>4</v>
      </c>
      <c r="F7" s="362" t="s">
        <v>66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8"/>
      <c r="AA7" s="326" t="s">
        <v>6</v>
      </c>
      <c r="AB7" s="327"/>
      <c r="AC7" s="327"/>
      <c r="AD7" s="327"/>
      <c r="AE7" s="327"/>
      <c r="AF7" s="327"/>
      <c r="AG7" s="327"/>
      <c r="AH7" s="328"/>
      <c r="AI7" s="129"/>
      <c r="AJ7" s="130"/>
    </row>
    <row r="8" spans="1:36" ht="135" customHeight="1" thickBot="1">
      <c r="A8" s="419"/>
      <c r="B8" s="421"/>
      <c r="C8" s="422"/>
      <c r="D8" s="423"/>
      <c r="E8" s="424"/>
      <c r="F8" s="300" t="s">
        <v>199</v>
      </c>
      <c r="G8" s="301" t="s">
        <v>200</v>
      </c>
      <c r="H8" s="301" t="s">
        <v>201</v>
      </c>
      <c r="I8" s="301" t="s">
        <v>202</v>
      </c>
      <c r="J8" s="301" t="s">
        <v>203</v>
      </c>
      <c r="K8" s="301" t="s">
        <v>204</v>
      </c>
      <c r="L8" s="301" t="s">
        <v>205</v>
      </c>
      <c r="M8" s="301" t="s">
        <v>206</v>
      </c>
      <c r="N8" s="301" t="s">
        <v>207</v>
      </c>
      <c r="O8" s="301" t="s">
        <v>208</v>
      </c>
      <c r="P8" s="301" t="s">
        <v>209</v>
      </c>
      <c r="Q8" s="301" t="s">
        <v>210</v>
      </c>
      <c r="R8" s="301" t="s">
        <v>211</v>
      </c>
      <c r="S8" s="301" t="s">
        <v>212</v>
      </c>
      <c r="T8" s="301" t="s">
        <v>213</v>
      </c>
      <c r="U8" s="301" t="s">
        <v>214</v>
      </c>
      <c r="V8" s="301" t="s">
        <v>215</v>
      </c>
      <c r="W8" s="301" t="s">
        <v>216</v>
      </c>
      <c r="X8" s="301" t="s">
        <v>217</v>
      </c>
      <c r="Y8" s="301" t="s">
        <v>218</v>
      </c>
      <c r="Z8" s="302" t="s">
        <v>219</v>
      </c>
      <c r="AA8" s="114" t="s">
        <v>67</v>
      </c>
      <c r="AB8" s="117" t="s">
        <v>68</v>
      </c>
      <c r="AC8" s="117" t="s">
        <v>14</v>
      </c>
      <c r="AD8" s="115" t="s">
        <v>69</v>
      </c>
      <c r="AE8" s="118" t="s">
        <v>70</v>
      </c>
      <c r="AF8" s="118" t="s">
        <v>6</v>
      </c>
      <c r="AG8" s="120" t="s">
        <v>19</v>
      </c>
      <c r="AH8" s="119" t="s">
        <v>46</v>
      </c>
      <c r="AI8" s="131" t="s">
        <v>20</v>
      </c>
      <c r="AJ8" s="20" t="s">
        <v>21</v>
      </c>
    </row>
    <row r="9" spans="1:37" ht="18" customHeight="1">
      <c r="A9" s="427">
        <v>1</v>
      </c>
      <c r="B9" s="429" t="s">
        <v>122</v>
      </c>
      <c r="C9" s="430" t="s">
        <v>123</v>
      </c>
      <c r="D9" s="432" t="s">
        <v>75</v>
      </c>
      <c r="E9" s="434" t="s">
        <v>31</v>
      </c>
      <c r="F9" s="157">
        <v>0</v>
      </c>
      <c r="G9" s="158">
        <v>0</v>
      </c>
      <c r="H9" s="158">
        <v>0</v>
      </c>
      <c r="I9" s="158">
        <v>150</v>
      </c>
      <c r="J9" s="158">
        <v>0</v>
      </c>
      <c r="K9" s="158">
        <v>0</v>
      </c>
      <c r="L9" s="158">
        <v>5</v>
      </c>
      <c r="M9" s="158">
        <v>0</v>
      </c>
      <c r="N9" s="158">
        <v>5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5</v>
      </c>
      <c r="U9" s="158">
        <v>0</v>
      </c>
      <c r="V9" s="158">
        <v>0</v>
      </c>
      <c r="W9" s="158">
        <v>0</v>
      </c>
      <c r="X9" s="158">
        <v>5</v>
      </c>
      <c r="Y9" s="158">
        <v>0</v>
      </c>
      <c r="Z9" s="159">
        <v>0</v>
      </c>
      <c r="AA9" s="213">
        <v>0.505150462962963</v>
      </c>
      <c r="AB9" s="214">
        <v>0.5091898148148148</v>
      </c>
      <c r="AC9" s="214">
        <f aca="true" t="shared" si="0" ref="AC9:AC18">AB9-AA9</f>
        <v>0.004039351851851891</v>
      </c>
      <c r="AD9" s="215">
        <f aca="true" t="shared" si="1" ref="AD9:AD18">(F9+G9+H9+I9+J9+K9+L9+M9+N9+O9+P9+Q9+R9+S9+T9+U9+V9+W9+X9+Y9+Z9)*AK9</f>
        <v>0.0019675925925925924</v>
      </c>
      <c r="AE9" s="216">
        <f aca="true" t="shared" si="2" ref="AE9:AE18">AC9+AD9</f>
        <v>0.006006944444444483</v>
      </c>
      <c r="AF9" s="436">
        <f>AE9</f>
        <v>0.006006944444444483</v>
      </c>
      <c r="AG9" s="425">
        <v>1</v>
      </c>
      <c r="AH9" s="426">
        <v>200</v>
      </c>
      <c r="AI9" s="437"/>
      <c r="AJ9" s="439"/>
      <c r="AK9" s="161">
        <v>1.1574074074074073E-05</v>
      </c>
    </row>
    <row r="10" spans="1:37" ht="18" customHeight="1">
      <c r="A10" s="428"/>
      <c r="B10" s="429"/>
      <c r="C10" s="431"/>
      <c r="D10" s="433" t="s">
        <v>75</v>
      </c>
      <c r="E10" s="435" t="s">
        <v>31</v>
      </c>
      <c r="F10" s="78">
        <v>0</v>
      </c>
      <c r="G10" s="79">
        <v>0</v>
      </c>
      <c r="H10" s="79">
        <v>0</v>
      </c>
      <c r="I10" s="79">
        <v>150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5</v>
      </c>
      <c r="Y10" s="79">
        <v>0</v>
      </c>
      <c r="Z10" s="81">
        <v>0</v>
      </c>
      <c r="AA10" s="101">
        <v>0.5682870370370371</v>
      </c>
      <c r="AB10" s="97">
        <v>0.5725</v>
      </c>
      <c r="AC10" s="97">
        <f t="shared" si="0"/>
        <v>0.004212962962962918</v>
      </c>
      <c r="AD10" s="162">
        <f t="shared" si="1"/>
        <v>0.0017939814814814815</v>
      </c>
      <c r="AE10" s="99">
        <f t="shared" si="2"/>
        <v>0.0060069444444444</v>
      </c>
      <c r="AF10" s="374"/>
      <c r="AG10" s="376"/>
      <c r="AH10" s="382"/>
      <c r="AI10" s="438"/>
      <c r="AJ10" s="380"/>
      <c r="AK10" s="161">
        <v>1.1574074074074073E-05</v>
      </c>
    </row>
    <row r="11" spans="1:37" ht="18" customHeight="1">
      <c r="A11" s="428">
        <v>2</v>
      </c>
      <c r="B11" s="429" t="s">
        <v>124</v>
      </c>
      <c r="C11" s="431" t="s">
        <v>125</v>
      </c>
      <c r="D11" s="433" t="s">
        <v>75</v>
      </c>
      <c r="E11" s="435" t="s">
        <v>31</v>
      </c>
      <c r="F11" s="78">
        <v>0</v>
      </c>
      <c r="G11" s="79">
        <v>0</v>
      </c>
      <c r="H11" s="79">
        <v>0</v>
      </c>
      <c r="I11" s="79">
        <v>5</v>
      </c>
      <c r="J11" s="79">
        <v>0</v>
      </c>
      <c r="K11" s="79">
        <v>0</v>
      </c>
      <c r="L11" s="79">
        <v>5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5</v>
      </c>
      <c r="U11" s="79">
        <v>0</v>
      </c>
      <c r="V11" s="79">
        <v>0</v>
      </c>
      <c r="W11" s="79">
        <v>0</v>
      </c>
      <c r="X11" s="79">
        <v>5</v>
      </c>
      <c r="Y11" s="79">
        <v>0</v>
      </c>
      <c r="Z11" s="81">
        <v>0</v>
      </c>
      <c r="AA11" s="101">
        <v>0.5176041666666666</v>
      </c>
      <c r="AB11" s="97">
        <v>0.5233796296296297</v>
      </c>
      <c r="AC11" s="97">
        <f>AB11-AA11</f>
        <v>0.005775462962963052</v>
      </c>
      <c r="AD11" s="162">
        <f>(F11+G11+H11+I11+J11+K11+L11+M11+N11+O11+P11+Q11+R11+S11+T11+U11+V11+W11+X11+Y11+Z11)*AK11</f>
        <v>0.00023148148148148146</v>
      </c>
      <c r="AE11" s="99">
        <f>AC11+AD11</f>
        <v>0.006006944444444533</v>
      </c>
      <c r="AF11" s="374">
        <f>AE11</f>
        <v>0.006006944444444533</v>
      </c>
      <c r="AG11" s="376">
        <v>1</v>
      </c>
      <c r="AH11" s="382">
        <v>200</v>
      </c>
      <c r="AI11" s="438"/>
      <c r="AJ11" s="380"/>
      <c r="AK11" s="161">
        <v>1.1574074074074073E-05</v>
      </c>
    </row>
    <row r="12" spans="1:37" ht="18" customHeight="1" thickBot="1">
      <c r="A12" s="428"/>
      <c r="B12" s="429"/>
      <c r="C12" s="431" t="s">
        <v>125</v>
      </c>
      <c r="D12" s="433" t="s">
        <v>75</v>
      </c>
      <c r="E12" s="435" t="s">
        <v>31</v>
      </c>
      <c r="F12" s="78">
        <v>0</v>
      </c>
      <c r="G12" s="79">
        <v>0</v>
      </c>
      <c r="H12" s="79">
        <v>0</v>
      </c>
      <c r="I12" s="79">
        <v>20</v>
      </c>
      <c r="J12" s="79">
        <v>0</v>
      </c>
      <c r="K12" s="79">
        <v>0</v>
      </c>
      <c r="L12" s="79">
        <v>5</v>
      </c>
      <c r="M12" s="79">
        <v>5</v>
      </c>
      <c r="N12" s="79">
        <v>150</v>
      </c>
      <c r="O12" s="79">
        <v>5</v>
      </c>
      <c r="P12" s="79">
        <v>0</v>
      </c>
      <c r="Q12" s="79">
        <v>0</v>
      </c>
      <c r="R12" s="79">
        <v>0</v>
      </c>
      <c r="S12" s="79">
        <v>0</v>
      </c>
      <c r="T12" s="79">
        <v>5</v>
      </c>
      <c r="U12" s="79">
        <v>0</v>
      </c>
      <c r="V12" s="79">
        <v>0</v>
      </c>
      <c r="W12" s="79">
        <v>0</v>
      </c>
      <c r="X12" s="79">
        <v>5</v>
      </c>
      <c r="Y12" s="79">
        <v>0</v>
      </c>
      <c r="Z12" s="81">
        <v>0</v>
      </c>
      <c r="AA12" s="101">
        <v>0.579861111111111</v>
      </c>
      <c r="AB12" s="97">
        <v>0.5845138888888889</v>
      </c>
      <c r="AC12" s="97">
        <f>AB12-AA12</f>
        <v>0.004652777777777839</v>
      </c>
      <c r="AD12" s="162">
        <f>(F12+G12+H12+I12+J12+K12+L12+M12+N12+O12+P12+Q12+R12+S12+T12+U12+V12+W12+X12+Y12+Z12)*AK12</f>
        <v>0.0022569444444444442</v>
      </c>
      <c r="AE12" s="99">
        <f>AC12+AD12</f>
        <v>0.006909722222222283</v>
      </c>
      <c r="AF12" s="374"/>
      <c r="AG12" s="376"/>
      <c r="AH12" s="382"/>
      <c r="AI12" s="440"/>
      <c r="AJ12" s="441"/>
      <c r="AK12" s="161">
        <v>1.1574074074074073E-05</v>
      </c>
    </row>
    <row r="13" spans="1:37" ht="18" customHeight="1">
      <c r="A13" s="428">
        <v>3</v>
      </c>
      <c r="B13" s="429" t="s">
        <v>126</v>
      </c>
      <c r="C13" s="431" t="s">
        <v>127</v>
      </c>
      <c r="D13" s="433" t="s">
        <v>102</v>
      </c>
      <c r="E13" s="435" t="s">
        <v>27</v>
      </c>
      <c r="F13" s="78">
        <v>0</v>
      </c>
      <c r="G13" s="79">
        <v>0</v>
      </c>
      <c r="H13" s="79">
        <v>0</v>
      </c>
      <c r="I13" s="79">
        <v>150</v>
      </c>
      <c r="J13" s="79">
        <v>5</v>
      </c>
      <c r="K13" s="79">
        <v>0</v>
      </c>
      <c r="L13" s="79">
        <v>5</v>
      </c>
      <c r="M13" s="79">
        <v>5</v>
      </c>
      <c r="N13" s="79">
        <v>150</v>
      </c>
      <c r="O13" s="79">
        <v>5</v>
      </c>
      <c r="P13" s="79">
        <v>0</v>
      </c>
      <c r="Q13" s="79">
        <v>0</v>
      </c>
      <c r="R13" s="79">
        <v>0</v>
      </c>
      <c r="S13" s="79">
        <v>0</v>
      </c>
      <c r="T13" s="79">
        <v>5</v>
      </c>
      <c r="U13" s="79">
        <v>0</v>
      </c>
      <c r="V13" s="79">
        <v>0</v>
      </c>
      <c r="W13" s="79">
        <v>0</v>
      </c>
      <c r="X13" s="79">
        <v>5</v>
      </c>
      <c r="Y13" s="79">
        <v>5</v>
      </c>
      <c r="Z13" s="81">
        <v>0</v>
      </c>
      <c r="AA13" s="101">
        <v>0.5023726851851852</v>
      </c>
      <c r="AB13" s="97">
        <v>0.5065972222222223</v>
      </c>
      <c r="AC13" s="97">
        <f>AB13-AA13</f>
        <v>0.004224537037037068</v>
      </c>
      <c r="AD13" s="162">
        <f>(F13+G13+H13+I13+J13+K13+L13+M13+N13+O13+P13+Q13+R13+S13+T13+U13+V13+W13+X13+Y13+Z13)*AK13</f>
        <v>0.0038773148148148148</v>
      </c>
      <c r="AE13" s="99">
        <f>AC13+AD13</f>
        <v>0.008101851851851883</v>
      </c>
      <c r="AF13" s="374">
        <f>AE13</f>
        <v>0.008101851851851883</v>
      </c>
      <c r="AG13" s="376">
        <v>3</v>
      </c>
      <c r="AH13" s="382">
        <v>165</v>
      </c>
      <c r="AI13" s="442"/>
      <c r="AJ13" s="379"/>
      <c r="AK13" s="161">
        <v>1.1574074074074073E-05</v>
      </c>
    </row>
    <row r="14" spans="1:37" ht="18" customHeight="1">
      <c r="A14" s="428"/>
      <c r="B14" s="429"/>
      <c r="C14" s="431" t="s">
        <v>127</v>
      </c>
      <c r="D14" s="433" t="s">
        <v>102</v>
      </c>
      <c r="E14" s="435" t="s">
        <v>27</v>
      </c>
      <c r="F14" s="78">
        <v>5</v>
      </c>
      <c r="G14" s="79">
        <v>0</v>
      </c>
      <c r="H14" s="79">
        <v>0</v>
      </c>
      <c r="I14" s="79">
        <v>150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81">
        <v>0</v>
      </c>
      <c r="AA14" s="101">
        <v>55.604166666666664</v>
      </c>
      <c r="AB14" s="97"/>
      <c r="AC14" s="97" t="s">
        <v>128</v>
      </c>
      <c r="AD14" s="162">
        <f>(F14+G14+H14+I14+J14+K14+L14+M14+N14+O14+P14+Q14+R14+S14+T14+U14+V14+W14+X14+Y14+Z14)*AK14</f>
        <v>0.0017939814814814815</v>
      </c>
      <c r="AE14" s="99"/>
      <c r="AF14" s="374"/>
      <c r="AG14" s="376"/>
      <c r="AH14" s="382"/>
      <c r="AI14" s="438"/>
      <c r="AJ14" s="380"/>
      <c r="AK14" s="161">
        <v>1.1574074074074073E-05</v>
      </c>
    </row>
    <row r="15" spans="1:37" ht="18" customHeight="1">
      <c r="A15" s="428">
        <v>4</v>
      </c>
      <c r="B15" s="429" t="s">
        <v>129</v>
      </c>
      <c r="C15" s="431" t="s">
        <v>130</v>
      </c>
      <c r="D15" s="433" t="s">
        <v>75</v>
      </c>
      <c r="E15" s="435" t="s">
        <v>31</v>
      </c>
      <c r="F15" s="78">
        <v>0</v>
      </c>
      <c r="G15" s="79">
        <v>5</v>
      </c>
      <c r="H15" s="79">
        <v>0</v>
      </c>
      <c r="I15" s="79">
        <v>150</v>
      </c>
      <c r="J15" s="79">
        <v>0</v>
      </c>
      <c r="K15" s="79">
        <v>0</v>
      </c>
      <c r="L15" s="79">
        <v>5</v>
      </c>
      <c r="M15" s="79">
        <v>0</v>
      </c>
      <c r="N15" s="79">
        <v>150</v>
      </c>
      <c r="O15" s="79">
        <v>5</v>
      </c>
      <c r="P15" s="79">
        <v>0</v>
      </c>
      <c r="Q15" s="79">
        <v>0</v>
      </c>
      <c r="R15" s="79">
        <v>5</v>
      </c>
      <c r="S15" s="79">
        <v>0</v>
      </c>
      <c r="T15" s="79">
        <v>50</v>
      </c>
      <c r="U15" s="79">
        <v>0</v>
      </c>
      <c r="V15" s="79">
        <v>0</v>
      </c>
      <c r="W15" s="79">
        <v>0</v>
      </c>
      <c r="X15" s="79">
        <v>5</v>
      </c>
      <c r="Y15" s="79">
        <v>0</v>
      </c>
      <c r="Z15" s="81">
        <v>0</v>
      </c>
      <c r="AA15" s="101">
        <v>0.5118518518518519</v>
      </c>
      <c r="AB15" s="97">
        <v>0.5171296296296296</v>
      </c>
      <c r="AC15" s="97">
        <f t="shared" si="0"/>
        <v>0.005277777777777715</v>
      </c>
      <c r="AD15" s="162">
        <f t="shared" si="1"/>
        <v>0.004340277777777778</v>
      </c>
      <c r="AE15" s="99">
        <f t="shared" si="2"/>
        <v>0.009618055555555493</v>
      </c>
      <c r="AF15" s="374">
        <f>AE15</f>
        <v>0.009618055555555493</v>
      </c>
      <c r="AG15" s="376">
        <v>4</v>
      </c>
      <c r="AH15" s="382">
        <v>150</v>
      </c>
      <c r="AI15" s="438"/>
      <c r="AJ15" s="380"/>
      <c r="AK15" s="161">
        <v>1.1574074074074073E-05</v>
      </c>
    </row>
    <row r="16" spans="1:37" ht="18" customHeight="1">
      <c r="A16" s="428"/>
      <c r="B16" s="429"/>
      <c r="C16" s="431" t="s">
        <v>130</v>
      </c>
      <c r="D16" s="433" t="s">
        <v>75</v>
      </c>
      <c r="E16" s="435" t="s">
        <v>31</v>
      </c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1"/>
      <c r="AA16" s="101"/>
      <c r="AB16" s="97"/>
      <c r="AC16" s="97">
        <f t="shared" si="0"/>
        <v>0</v>
      </c>
      <c r="AD16" s="162">
        <f t="shared" si="1"/>
        <v>0</v>
      </c>
      <c r="AE16" s="99">
        <f t="shared" si="2"/>
        <v>0</v>
      </c>
      <c r="AF16" s="374"/>
      <c r="AG16" s="376"/>
      <c r="AH16" s="382"/>
      <c r="AI16" s="438"/>
      <c r="AJ16" s="380"/>
      <c r="AK16" s="161">
        <v>1.1574074074074073E-05</v>
      </c>
    </row>
    <row r="17" spans="1:37" ht="18" customHeight="1">
      <c r="A17" s="428">
        <v>5</v>
      </c>
      <c r="B17" s="429" t="s">
        <v>131</v>
      </c>
      <c r="C17" s="431" t="s">
        <v>132</v>
      </c>
      <c r="D17" s="433" t="s">
        <v>102</v>
      </c>
      <c r="E17" s="435" t="s">
        <v>27</v>
      </c>
      <c r="F17" s="78">
        <v>0</v>
      </c>
      <c r="G17" s="79">
        <v>5</v>
      </c>
      <c r="H17" s="79">
        <v>5</v>
      </c>
      <c r="I17" s="79">
        <v>150</v>
      </c>
      <c r="J17" s="79">
        <v>5</v>
      </c>
      <c r="K17" s="79">
        <v>0</v>
      </c>
      <c r="L17" s="79">
        <v>5</v>
      </c>
      <c r="M17" s="79">
        <v>5</v>
      </c>
      <c r="N17" s="79">
        <v>5</v>
      </c>
      <c r="O17" s="79">
        <v>0</v>
      </c>
      <c r="P17" s="79">
        <v>5</v>
      </c>
      <c r="Q17" s="79">
        <v>5</v>
      </c>
      <c r="R17" s="79">
        <v>5</v>
      </c>
      <c r="S17" s="79">
        <v>50</v>
      </c>
      <c r="T17" s="79">
        <v>50</v>
      </c>
      <c r="U17" s="79">
        <v>5</v>
      </c>
      <c r="V17" s="79">
        <v>0</v>
      </c>
      <c r="W17" s="79">
        <v>5</v>
      </c>
      <c r="X17" s="79">
        <v>5</v>
      </c>
      <c r="Y17" s="79">
        <v>20</v>
      </c>
      <c r="Z17" s="81">
        <v>20</v>
      </c>
      <c r="AA17" s="101">
        <v>0.5147569444444444</v>
      </c>
      <c r="AB17" s="97">
        <v>0.5206944444444445</v>
      </c>
      <c r="AC17" s="97">
        <f t="shared" si="0"/>
        <v>0.00593750000000004</v>
      </c>
      <c r="AD17" s="162">
        <f t="shared" si="1"/>
        <v>0.004050925925925926</v>
      </c>
      <c r="AE17" s="99">
        <f t="shared" si="2"/>
        <v>0.009988425925925967</v>
      </c>
      <c r="AF17" s="374">
        <f>AE17</f>
        <v>0.009988425925925967</v>
      </c>
      <c r="AG17" s="376">
        <v>5</v>
      </c>
      <c r="AH17" s="382">
        <v>140</v>
      </c>
      <c r="AI17" s="438"/>
      <c r="AJ17" s="380"/>
      <c r="AK17" s="161">
        <v>1.1574074074074073E-05</v>
      </c>
    </row>
    <row r="18" spans="1:37" ht="18" customHeight="1" thickBot="1">
      <c r="A18" s="444"/>
      <c r="B18" s="429"/>
      <c r="C18" s="445" t="s">
        <v>132</v>
      </c>
      <c r="D18" s="446" t="s">
        <v>102</v>
      </c>
      <c r="E18" s="447" t="s">
        <v>27</v>
      </c>
      <c r="F18" s="113">
        <v>0</v>
      </c>
      <c r="G18" s="109">
        <v>0</v>
      </c>
      <c r="H18" s="109">
        <v>50</v>
      </c>
      <c r="I18" s="109">
        <v>150</v>
      </c>
      <c r="J18" s="109">
        <v>50</v>
      </c>
      <c r="K18" s="109">
        <v>0</v>
      </c>
      <c r="L18" s="109">
        <v>5</v>
      </c>
      <c r="M18" s="109">
        <v>5</v>
      </c>
      <c r="N18" s="109">
        <v>150</v>
      </c>
      <c r="O18" s="109">
        <v>5</v>
      </c>
      <c r="P18" s="109">
        <v>0</v>
      </c>
      <c r="Q18" s="109">
        <v>0</v>
      </c>
      <c r="R18" s="109">
        <v>5</v>
      </c>
      <c r="S18" s="109">
        <v>0</v>
      </c>
      <c r="T18" s="109">
        <v>50</v>
      </c>
      <c r="U18" s="109">
        <v>5</v>
      </c>
      <c r="V18" s="109">
        <v>0</v>
      </c>
      <c r="W18" s="109">
        <v>5</v>
      </c>
      <c r="X18" s="109">
        <v>5</v>
      </c>
      <c r="Y18" s="109">
        <v>0</v>
      </c>
      <c r="Z18" s="110">
        <v>0</v>
      </c>
      <c r="AA18" s="103">
        <v>0.5771412037037037</v>
      </c>
      <c r="AB18" s="105">
        <v>0.5832175925925925</v>
      </c>
      <c r="AC18" s="105">
        <f t="shared" si="0"/>
        <v>0.0060763888888888395</v>
      </c>
      <c r="AD18" s="163">
        <f t="shared" si="1"/>
        <v>0.005613425925925925</v>
      </c>
      <c r="AE18" s="106">
        <f t="shared" si="2"/>
        <v>0.011689814814814764</v>
      </c>
      <c r="AF18" s="387"/>
      <c r="AG18" s="388"/>
      <c r="AH18" s="390"/>
      <c r="AI18" s="438"/>
      <c r="AJ18" s="380"/>
      <c r="AK18" s="161">
        <v>1.1574074074074073E-05</v>
      </c>
    </row>
    <row r="19" spans="1:37" ht="27.75" customHeight="1">
      <c r="A19" s="443" t="s">
        <v>56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202"/>
      <c r="AJ19" s="202"/>
      <c r="AK19" s="161"/>
    </row>
    <row r="20" spans="1:37" ht="9.7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02"/>
      <c r="AJ20" s="202"/>
      <c r="AK20" s="161"/>
    </row>
    <row r="21" spans="1:20" ht="14.25" outlineLevel="1">
      <c r="A21" s="33"/>
      <c r="B21" s="87" t="s">
        <v>133</v>
      </c>
      <c r="C21" s="35"/>
      <c r="D21" s="36"/>
      <c r="E21" s="206"/>
      <c r="S21" s="219"/>
      <c r="T21" s="219"/>
    </row>
    <row r="22" spans="1:23" s="58" customFormat="1" ht="26.25" customHeight="1" outlineLevel="1">
      <c r="A22" s="45" t="s">
        <v>40</v>
      </c>
      <c r="B22" s="47"/>
      <c r="C22" s="47"/>
      <c r="D22" s="48"/>
      <c r="E22" s="49"/>
      <c r="F22" s="50"/>
      <c r="G22" s="51"/>
      <c r="H22" s="50"/>
      <c r="I22" s="51"/>
      <c r="J22" s="51"/>
      <c r="K22" s="51"/>
      <c r="L22" s="51"/>
      <c r="M22" s="51"/>
      <c r="N22" s="51"/>
      <c r="O22" s="51"/>
      <c r="P22" s="53"/>
      <c r="Q22" s="54"/>
      <c r="R22" s="220"/>
      <c r="S22" s="57"/>
      <c r="T22" s="57"/>
      <c r="V22" s="59"/>
      <c r="W22" s="59"/>
    </row>
    <row r="23" spans="1:23" s="58" customFormat="1" ht="12.75" customHeight="1" outlineLevel="1">
      <c r="A23" s="45"/>
      <c r="B23" s="47"/>
      <c r="C23" s="47"/>
      <c r="D23" s="48"/>
      <c r="E23" s="49"/>
      <c r="F23" s="50"/>
      <c r="G23" s="51"/>
      <c r="H23" s="50"/>
      <c r="I23" s="51"/>
      <c r="J23" s="51"/>
      <c r="K23" s="51"/>
      <c r="L23" s="51"/>
      <c r="M23" s="51"/>
      <c r="N23" s="51"/>
      <c r="O23" s="51"/>
      <c r="P23" s="53"/>
      <c r="Q23" s="54"/>
      <c r="R23" s="220"/>
      <c r="S23" s="57"/>
      <c r="T23" s="57"/>
      <c r="V23" s="59"/>
      <c r="W23" s="59"/>
    </row>
    <row r="24" spans="1:23" s="58" customFormat="1" ht="27" customHeight="1" outlineLevel="1">
      <c r="A24" s="45" t="s">
        <v>41</v>
      </c>
      <c r="C24" s="61"/>
      <c r="E24" s="62"/>
      <c r="F24" s="7"/>
      <c r="H24" s="7"/>
      <c r="P24" s="60"/>
      <c r="Q24" s="57"/>
      <c r="R24" s="61"/>
      <c r="S24" s="57"/>
      <c r="T24" s="57"/>
      <c r="V24" s="59"/>
      <c r="W24" s="59"/>
    </row>
    <row r="25" spans="1:5" ht="12.75">
      <c r="A25" s="63"/>
      <c r="B25" s="8"/>
      <c r="C25" s="5"/>
      <c r="E25" s="6"/>
    </row>
    <row r="26" ht="27.75" customHeight="1" hidden="1">
      <c r="A26" s="45" t="s">
        <v>42</v>
      </c>
    </row>
    <row r="27" spans="4:5" ht="12.75" hidden="1">
      <c r="D27" s="85" t="s">
        <v>43</v>
      </c>
      <c r="E27" s="86">
        <v>43591.30292858796</v>
      </c>
    </row>
  </sheetData>
  <sheetProtection/>
  <mergeCells count="62">
    <mergeCell ref="AI17:AI18"/>
    <mergeCell ref="AJ17:AJ18"/>
    <mergeCell ref="A19:AH19"/>
    <mergeCell ref="AI15:AI16"/>
    <mergeCell ref="AJ15:AJ16"/>
    <mergeCell ref="A17:A18"/>
    <mergeCell ref="B17:B18"/>
    <mergeCell ref="C17:C18"/>
    <mergeCell ref="D17:D18"/>
    <mergeCell ref="E17:E18"/>
    <mergeCell ref="AF17:AF18"/>
    <mergeCell ref="AG17:AG18"/>
    <mergeCell ref="AH17:AH18"/>
    <mergeCell ref="AI13:AI14"/>
    <mergeCell ref="AJ13:AJ14"/>
    <mergeCell ref="A15:A16"/>
    <mergeCell ref="B15:B16"/>
    <mergeCell ref="C15:C16"/>
    <mergeCell ref="D15:D16"/>
    <mergeCell ref="E15:E16"/>
    <mergeCell ref="AF15:AF16"/>
    <mergeCell ref="AG15:AG16"/>
    <mergeCell ref="AH15:AH16"/>
    <mergeCell ref="AI11:AI12"/>
    <mergeCell ref="AJ11:AJ12"/>
    <mergeCell ref="A13:A14"/>
    <mergeCell ref="B13:B14"/>
    <mergeCell ref="C13:C14"/>
    <mergeCell ref="D13:D14"/>
    <mergeCell ref="E13:E14"/>
    <mergeCell ref="AF13:AF14"/>
    <mergeCell ref="AG13:AG14"/>
    <mergeCell ref="AH13:AH14"/>
    <mergeCell ref="AI9:AI10"/>
    <mergeCell ref="AJ9:AJ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F9:AF10"/>
    <mergeCell ref="AF11:AF12"/>
    <mergeCell ref="AG11:AG12"/>
    <mergeCell ref="AH11:AH12"/>
    <mergeCell ref="AA7:AH7"/>
    <mergeCell ref="E7:E8"/>
    <mergeCell ref="F7:Z7"/>
    <mergeCell ref="AG9:AG10"/>
    <mergeCell ref="AH9:AH10"/>
    <mergeCell ref="A1:AJ1"/>
    <mergeCell ref="A2:AJ2"/>
    <mergeCell ref="A4:AJ4"/>
    <mergeCell ref="A5:AJ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"/>
  <sheetViews>
    <sheetView zoomScale="55" zoomScaleNormal="55" zoomScalePageLayoutView="0" workbookViewId="0" topLeftCell="A7">
      <selection activeCell="F40" sqref="F40"/>
    </sheetView>
  </sheetViews>
  <sheetFormatPr defaultColWidth="9.140625" defaultRowHeight="15" outlineLevelRow="1" outlineLevelCol="1"/>
  <cols>
    <col min="1" max="1" width="4.28125" style="8" customWidth="1"/>
    <col min="2" max="2" width="10.140625" style="5" hidden="1" customWidth="1"/>
    <col min="3" max="3" width="33.57421875" style="13" customWidth="1"/>
    <col min="4" max="4" width="8.28125" style="13" customWidth="1"/>
    <col min="5" max="5" width="34.28125" style="8" customWidth="1"/>
    <col min="6" max="6" width="28.00390625" style="65" customWidth="1"/>
    <col min="7" max="16" width="4.8515625" style="8" customWidth="1"/>
    <col min="17" max="17" width="4.8515625" style="9" customWidth="1"/>
    <col min="18" max="18" width="4.8515625" style="1" customWidth="1"/>
    <col min="19" max="19" width="4.8515625" style="218" customWidth="1"/>
    <col min="20" max="20" width="4.8515625" style="11" customWidth="1"/>
    <col min="21" max="21" width="4.8515625" style="11" customWidth="1" outlineLevel="1"/>
    <col min="22" max="22" width="4.8515625" style="84" customWidth="1" outlineLevel="1"/>
    <col min="23" max="23" width="4.8515625" style="8" customWidth="1" outlineLevel="1"/>
    <col min="24" max="27" width="4.8515625" style="8" customWidth="1"/>
    <col min="28" max="29" width="0" style="8" hidden="1" customWidth="1"/>
    <col min="30" max="37" width="9.140625" style="8" customWidth="1"/>
    <col min="38" max="38" width="9.140625" style="8" hidden="1" customWidth="1"/>
    <col min="39" max="16384" width="9.140625" style="8" customWidth="1"/>
  </cols>
  <sheetData>
    <row r="1" spans="1:37" ht="60.75" customHeight="1">
      <c r="A1" s="331" t="s">
        <v>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</row>
    <row r="2" spans="1:37" ht="38.25" customHeight="1">
      <c r="A2" s="418" t="s">
        <v>134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</row>
    <row r="3" spans="1:37" ht="12.75">
      <c r="A3" s="3" t="s">
        <v>58</v>
      </c>
      <c r="B3" s="8"/>
      <c r="C3" s="5"/>
      <c r="D3" s="5"/>
      <c r="E3" s="3"/>
      <c r="F3" s="6"/>
      <c r="G3" s="7"/>
      <c r="I3" s="7"/>
      <c r="S3" s="205"/>
      <c r="V3" s="10"/>
      <c r="W3" s="12"/>
      <c r="AK3" s="66" t="s">
        <v>55</v>
      </c>
    </row>
    <row r="4" spans="1:37" ht="59.25" customHeight="1">
      <c r="A4" s="334" t="s">
        <v>135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</row>
    <row r="5" spans="1:37" ht="37.5" customHeight="1">
      <c r="A5" s="334" t="s">
        <v>136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</row>
    <row r="6" spans="1:22" s="207" customFormat="1" ht="15" outlineLevel="1" thickBot="1">
      <c r="A6" s="87"/>
      <c r="B6" s="87"/>
      <c r="C6" s="35" t="s">
        <v>22</v>
      </c>
      <c r="D6" s="35">
        <v>740</v>
      </c>
      <c r="E6" s="36"/>
      <c r="F6" s="206"/>
      <c r="Q6" s="208"/>
      <c r="R6" s="209"/>
      <c r="S6" s="210"/>
      <c r="T6" s="211"/>
      <c r="U6" s="211"/>
      <c r="V6" s="212"/>
    </row>
    <row r="7" spans="1:37" ht="37.5" customHeight="1" thickBot="1">
      <c r="A7" s="335" t="s">
        <v>0</v>
      </c>
      <c r="B7" s="420" t="s">
        <v>120</v>
      </c>
      <c r="C7" s="343" t="s">
        <v>121</v>
      </c>
      <c r="D7" s="343" t="s">
        <v>137</v>
      </c>
      <c r="E7" s="345" t="s">
        <v>65</v>
      </c>
      <c r="F7" s="341" t="s">
        <v>4</v>
      </c>
      <c r="G7" s="362" t="s">
        <v>66</v>
      </c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8"/>
      <c r="AB7" s="323" t="s">
        <v>6</v>
      </c>
      <c r="AC7" s="324"/>
      <c r="AD7" s="324"/>
      <c r="AE7" s="324"/>
      <c r="AF7" s="324"/>
      <c r="AG7" s="324"/>
      <c r="AH7" s="324"/>
      <c r="AI7" s="324"/>
      <c r="AJ7" s="324"/>
      <c r="AK7" s="325"/>
    </row>
    <row r="8" spans="1:37" ht="135" customHeight="1" thickBot="1">
      <c r="A8" s="419"/>
      <c r="B8" s="421"/>
      <c r="C8" s="422"/>
      <c r="D8" s="422"/>
      <c r="E8" s="423"/>
      <c r="F8" s="424"/>
      <c r="G8" s="300" t="s">
        <v>199</v>
      </c>
      <c r="H8" s="301" t="s">
        <v>200</v>
      </c>
      <c r="I8" s="301" t="s">
        <v>201</v>
      </c>
      <c r="J8" s="301" t="s">
        <v>202</v>
      </c>
      <c r="K8" s="301" t="s">
        <v>203</v>
      </c>
      <c r="L8" s="301" t="s">
        <v>204</v>
      </c>
      <c r="M8" s="301" t="s">
        <v>205</v>
      </c>
      <c r="N8" s="301" t="s">
        <v>206</v>
      </c>
      <c r="O8" s="301" t="s">
        <v>207</v>
      </c>
      <c r="P8" s="301" t="s">
        <v>208</v>
      </c>
      <c r="Q8" s="301" t="s">
        <v>209</v>
      </c>
      <c r="R8" s="301" t="s">
        <v>210</v>
      </c>
      <c r="S8" s="301" t="s">
        <v>211</v>
      </c>
      <c r="T8" s="301" t="s">
        <v>212</v>
      </c>
      <c r="U8" s="301" t="s">
        <v>213</v>
      </c>
      <c r="V8" s="301" t="s">
        <v>214</v>
      </c>
      <c r="W8" s="301" t="s">
        <v>215</v>
      </c>
      <c r="X8" s="301" t="s">
        <v>216</v>
      </c>
      <c r="Y8" s="301" t="s">
        <v>217</v>
      </c>
      <c r="Z8" s="301" t="s">
        <v>218</v>
      </c>
      <c r="AA8" s="302" t="s">
        <v>219</v>
      </c>
      <c r="AB8" s="191" t="s">
        <v>67</v>
      </c>
      <c r="AC8" s="192" t="s">
        <v>68</v>
      </c>
      <c r="AD8" s="192" t="s">
        <v>14</v>
      </c>
      <c r="AE8" s="154" t="s">
        <v>69</v>
      </c>
      <c r="AF8" s="193" t="s">
        <v>70</v>
      </c>
      <c r="AG8" s="193" t="s">
        <v>6</v>
      </c>
      <c r="AH8" s="194" t="s">
        <v>19</v>
      </c>
      <c r="AI8" s="194" t="s">
        <v>46</v>
      </c>
      <c r="AJ8" s="195" t="s">
        <v>20</v>
      </c>
      <c r="AK8" s="156" t="s">
        <v>21</v>
      </c>
    </row>
    <row r="9" spans="1:38" ht="17.25" customHeight="1">
      <c r="A9" s="427">
        <v>1</v>
      </c>
      <c r="B9" s="448" t="s">
        <v>138</v>
      </c>
      <c r="C9" s="430" t="s">
        <v>139</v>
      </c>
      <c r="D9" s="450">
        <v>120</v>
      </c>
      <c r="E9" s="432" t="s">
        <v>75</v>
      </c>
      <c r="F9" s="434" t="s">
        <v>31</v>
      </c>
      <c r="G9" s="221">
        <v>0</v>
      </c>
      <c r="H9" s="158">
        <v>0</v>
      </c>
      <c r="I9" s="158">
        <v>0</v>
      </c>
      <c r="J9" s="158">
        <v>5</v>
      </c>
      <c r="K9" s="158">
        <v>0</v>
      </c>
      <c r="L9" s="158">
        <v>0</v>
      </c>
      <c r="M9" s="158">
        <v>0</v>
      </c>
      <c r="N9" s="158">
        <v>0</v>
      </c>
      <c r="O9" s="158">
        <v>5</v>
      </c>
      <c r="P9" s="158">
        <v>0</v>
      </c>
      <c r="Q9" s="158">
        <v>0</v>
      </c>
      <c r="R9" s="158">
        <v>0</v>
      </c>
      <c r="S9" s="158">
        <v>0</v>
      </c>
      <c r="T9" s="158">
        <v>50</v>
      </c>
      <c r="U9" s="158">
        <v>0</v>
      </c>
      <c r="V9" s="158">
        <v>0</v>
      </c>
      <c r="W9" s="158">
        <v>0</v>
      </c>
      <c r="X9" s="158">
        <v>5</v>
      </c>
      <c r="Y9" s="158">
        <v>0</v>
      </c>
      <c r="Z9" s="158">
        <v>0</v>
      </c>
      <c r="AA9" s="159">
        <v>0</v>
      </c>
      <c r="AB9" s="121">
        <v>0.47800925925925924</v>
      </c>
      <c r="AC9" s="123">
        <v>0.48150462962962964</v>
      </c>
      <c r="AD9" s="123">
        <f aca="true" t="shared" si="0" ref="AD9:AD16">AC9-AB9</f>
        <v>0.0034953703703703987</v>
      </c>
      <c r="AE9" s="160">
        <f aca="true" t="shared" si="1" ref="AE9:AE16">(G9+H9+I9+J9+K9+L9+M9+N9+O9+P9+Q9+R9+S9+T9+U9+V9+W9+X9+Y9+Z9+AA9)*AL9</f>
        <v>0.0007523148148148148</v>
      </c>
      <c r="AF9" s="123">
        <f aca="true" t="shared" si="2" ref="AF9:AF16">AD9+AE9</f>
        <v>0.004247685185185214</v>
      </c>
      <c r="AG9" s="414">
        <f>AF10</f>
        <v>0.0034953703703704177</v>
      </c>
      <c r="AH9" s="375">
        <v>1</v>
      </c>
      <c r="AI9" s="375">
        <v>200</v>
      </c>
      <c r="AJ9" s="377">
        <v>1</v>
      </c>
      <c r="AK9" s="379" t="s">
        <v>140</v>
      </c>
      <c r="AL9" s="161">
        <v>1.1574074074074073E-05</v>
      </c>
    </row>
    <row r="10" spans="1:38" ht="17.25" customHeight="1">
      <c r="A10" s="428"/>
      <c r="B10" s="449"/>
      <c r="C10" s="431"/>
      <c r="D10" s="451"/>
      <c r="E10" s="433" t="s">
        <v>75</v>
      </c>
      <c r="F10" s="435" t="s">
        <v>31</v>
      </c>
      <c r="G10" s="222">
        <v>0</v>
      </c>
      <c r="H10" s="79">
        <v>0</v>
      </c>
      <c r="I10" s="79">
        <v>0</v>
      </c>
      <c r="J10" s="79">
        <v>5</v>
      </c>
      <c r="K10" s="79">
        <v>0</v>
      </c>
      <c r="L10" s="79">
        <v>0</v>
      </c>
      <c r="M10" s="79">
        <v>0</v>
      </c>
      <c r="N10" s="79">
        <v>0</v>
      </c>
      <c r="O10" s="79">
        <v>5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81">
        <v>0</v>
      </c>
      <c r="AB10" s="101">
        <v>0.5439583333333333</v>
      </c>
      <c r="AC10" s="97">
        <v>0.547337962962963</v>
      </c>
      <c r="AD10" s="97">
        <f t="shared" si="0"/>
        <v>0.003379629629629677</v>
      </c>
      <c r="AE10" s="162">
        <f t="shared" si="1"/>
        <v>0.00011574074074074073</v>
      </c>
      <c r="AF10" s="97">
        <f t="shared" si="2"/>
        <v>0.0034953703703704177</v>
      </c>
      <c r="AG10" s="395"/>
      <c r="AH10" s="376"/>
      <c r="AI10" s="376"/>
      <c r="AJ10" s="378"/>
      <c r="AK10" s="380"/>
      <c r="AL10" s="161">
        <v>1.1574074074074073E-05</v>
      </c>
    </row>
    <row r="11" spans="1:38" ht="17.25" customHeight="1">
      <c r="A11" s="428">
        <v>2</v>
      </c>
      <c r="B11" s="449" t="s">
        <v>141</v>
      </c>
      <c r="C11" s="431" t="s">
        <v>142</v>
      </c>
      <c r="D11" s="451">
        <v>220</v>
      </c>
      <c r="E11" s="433" t="s">
        <v>75</v>
      </c>
      <c r="F11" s="435" t="s">
        <v>31</v>
      </c>
      <c r="G11" s="222">
        <v>0</v>
      </c>
      <c r="H11" s="79">
        <v>0</v>
      </c>
      <c r="I11" s="79">
        <v>0</v>
      </c>
      <c r="J11" s="79">
        <v>5</v>
      </c>
      <c r="K11" s="79">
        <v>0</v>
      </c>
      <c r="L11" s="79">
        <v>0</v>
      </c>
      <c r="M11" s="79">
        <v>0</v>
      </c>
      <c r="N11" s="79">
        <v>0</v>
      </c>
      <c r="O11" s="79">
        <v>5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5</v>
      </c>
      <c r="V11" s="79">
        <v>0</v>
      </c>
      <c r="W11" s="79">
        <v>0</v>
      </c>
      <c r="X11" s="79">
        <v>0</v>
      </c>
      <c r="Y11" s="79">
        <v>5</v>
      </c>
      <c r="Z11" s="79">
        <v>0</v>
      </c>
      <c r="AA11" s="81">
        <v>5</v>
      </c>
      <c r="AB11" s="101">
        <v>0.4665277777777778</v>
      </c>
      <c r="AC11" s="97">
        <v>0.4702777777777778</v>
      </c>
      <c r="AD11" s="97">
        <f t="shared" si="0"/>
        <v>0.0037499999999999756</v>
      </c>
      <c r="AE11" s="162">
        <f t="shared" si="1"/>
        <v>0.00028935185185185184</v>
      </c>
      <c r="AF11" s="97">
        <f t="shared" si="2"/>
        <v>0.004039351851851827</v>
      </c>
      <c r="AG11" s="395">
        <f>AF12</f>
        <v>0.003912037037037011</v>
      </c>
      <c r="AH11" s="452">
        <v>2</v>
      </c>
      <c r="AI11" s="376">
        <v>180</v>
      </c>
      <c r="AJ11" s="378">
        <f>AG11/AG$9*AJ$9</f>
        <v>1.1192052980132223</v>
      </c>
      <c r="AK11" s="380" t="s">
        <v>74</v>
      </c>
      <c r="AL11" s="161">
        <v>1.1574074074074073E-05</v>
      </c>
    </row>
    <row r="12" spans="1:38" ht="17.25" customHeight="1">
      <c r="A12" s="428"/>
      <c r="B12" s="449"/>
      <c r="C12" s="431" t="s">
        <v>142</v>
      </c>
      <c r="D12" s="451"/>
      <c r="E12" s="433" t="s">
        <v>75</v>
      </c>
      <c r="F12" s="435" t="s">
        <v>31</v>
      </c>
      <c r="G12" s="222">
        <v>0</v>
      </c>
      <c r="H12" s="79">
        <v>0</v>
      </c>
      <c r="I12" s="79">
        <v>0</v>
      </c>
      <c r="J12" s="79">
        <v>5</v>
      </c>
      <c r="K12" s="79">
        <v>5</v>
      </c>
      <c r="L12" s="79">
        <v>0</v>
      </c>
      <c r="M12" s="79">
        <v>5</v>
      </c>
      <c r="N12" s="79">
        <v>0</v>
      </c>
      <c r="O12" s="79">
        <v>5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5</v>
      </c>
      <c r="Z12" s="79">
        <v>0</v>
      </c>
      <c r="AA12" s="81">
        <v>0</v>
      </c>
      <c r="AB12" s="101">
        <v>0.5589120370370371</v>
      </c>
      <c r="AC12" s="97">
        <v>0.5625347222222222</v>
      </c>
      <c r="AD12" s="97">
        <f t="shared" si="0"/>
        <v>0.0036226851851851594</v>
      </c>
      <c r="AE12" s="162">
        <f t="shared" si="1"/>
        <v>0.00028935185185185184</v>
      </c>
      <c r="AF12" s="97">
        <f t="shared" si="2"/>
        <v>0.003912037037037011</v>
      </c>
      <c r="AG12" s="395"/>
      <c r="AH12" s="425"/>
      <c r="AI12" s="376"/>
      <c r="AJ12" s="378"/>
      <c r="AK12" s="380"/>
      <c r="AL12" s="161">
        <v>1.1574074074074073E-05</v>
      </c>
    </row>
    <row r="13" spans="1:38" ht="17.25" customHeight="1">
      <c r="A13" s="428">
        <v>3</v>
      </c>
      <c r="B13" s="449" t="s">
        <v>143</v>
      </c>
      <c r="C13" s="431" t="s">
        <v>144</v>
      </c>
      <c r="D13" s="451">
        <v>120</v>
      </c>
      <c r="E13" s="433" t="s">
        <v>75</v>
      </c>
      <c r="F13" s="435" t="s">
        <v>31</v>
      </c>
      <c r="G13" s="222">
        <v>0</v>
      </c>
      <c r="H13" s="79">
        <v>0</v>
      </c>
      <c r="I13" s="79">
        <v>0</v>
      </c>
      <c r="J13" s="79">
        <v>5</v>
      </c>
      <c r="K13" s="79">
        <v>0</v>
      </c>
      <c r="L13" s="79">
        <v>0</v>
      </c>
      <c r="M13" s="79">
        <v>0</v>
      </c>
      <c r="N13" s="79">
        <v>0</v>
      </c>
      <c r="O13" s="79">
        <v>5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81">
        <v>0</v>
      </c>
      <c r="AB13" s="101">
        <v>0.4715740740740741</v>
      </c>
      <c r="AC13" s="97">
        <v>0.47553240740740743</v>
      </c>
      <c r="AD13" s="97">
        <f t="shared" si="0"/>
        <v>0.0039583333333333415</v>
      </c>
      <c r="AE13" s="162">
        <f t="shared" si="1"/>
        <v>0.00011574074074074073</v>
      </c>
      <c r="AF13" s="97">
        <f t="shared" si="2"/>
        <v>0.004074074074074082</v>
      </c>
      <c r="AG13" s="395">
        <f>AF14</f>
        <v>0.003981481481481494</v>
      </c>
      <c r="AH13" s="452">
        <v>3</v>
      </c>
      <c r="AI13" s="376">
        <v>165</v>
      </c>
      <c r="AJ13" s="378">
        <f>AG13/AG$9*AJ$9</f>
        <v>1.1390728476821073</v>
      </c>
      <c r="AK13" s="380" t="s">
        <v>74</v>
      </c>
      <c r="AL13" s="161">
        <v>1.1574074074074073E-05</v>
      </c>
    </row>
    <row r="14" spans="1:38" ht="17.25" customHeight="1">
      <c r="A14" s="428"/>
      <c r="B14" s="449"/>
      <c r="C14" s="431" t="s">
        <v>144</v>
      </c>
      <c r="D14" s="451"/>
      <c r="E14" s="433" t="s">
        <v>75</v>
      </c>
      <c r="F14" s="435" t="s">
        <v>31</v>
      </c>
      <c r="G14" s="222">
        <v>0</v>
      </c>
      <c r="H14" s="79">
        <v>0</v>
      </c>
      <c r="I14" s="79">
        <v>0</v>
      </c>
      <c r="J14" s="79">
        <v>5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5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81">
        <v>0</v>
      </c>
      <c r="AB14" s="101">
        <v>0.5380787037037037</v>
      </c>
      <c r="AC14" s="97">
        <v>0.5419444444444445</v>
      </c>
      <c r="AD14" s="97">
        <f t="shared" si="0"/>
        <v>0.003865740740740753</v>
      </c>
      <c r="AE14" s="162">
        <f t="shared" si="1"/>
        <v>0.00011574074074074073</v>
      </c>
      <c r="AF14" s="97">
        <f t="shared" si="2"/>
        <v>0.003981481481481494</v>
      </c>
      <c r="AG14" s="395"/>
      <c r="AH14" s="425"/>
      <c r="AI14" s="376"/>
      <c r="AJ14" s="378"/>
      <c r="AK14" s="380"/>
      <c r="AL14" s="161">
        <v>1.1574074074074073E-05</v>
      </c>
    </row>
    <row r="15" spans="1:38" ht="17.25" customHeight="1">
      <c r="A15" s="428">
        <v>4</v>
      </c>
      <c r="B15" s="449" t="s">
        <v>145</v>
      </c>
      <c r="C15" s="431" t="s">
        <v>146</v>
      </c>
      <c r="D15" s="451">
        <v>80</v>
      </c>
      <c r="E15" s="433" t="s">
        <v>102</v>
      </c>
      <c r="F15" s="435" t="s">
        <v>27</v>
      </c>
      <c r="G15" s="222">
        <v>0</v>
      </c>
      <c r="H15" s="79">
        <v>0</v>
      </c>
      <c r="I15" s="79">
        <v>5</v>
      </c>
      <c r="J15" s="79">
        <v>5</v>
      </c>
      <c r="K15" s="79">
        <v>0</v>
      </c>
      <c r="L15" s="79">
        <v>0</v>
      </c>
      <c r="M15" s="79">
        <v>5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5</v>
      </c>
      <c r="AA15" s="81">
        <v>0</v>
      </c>
      <c r="AB15" s="101">
        <v>0.4846064814814815</v>
      </c>
      <c r="AC15" s="97">
        <v>0.48835648148148153</v>
      </c>
      <c r="AD15" s="97">
        <f t="shared" si="0"/>
        <v>0.003750000000000031</v>
      </c>
      <c r="AE15" s="162">
        <f t="shared" si="1"/>
        <v>0.00023148148148148146</v>
      </c>
      <c r="AF15" s="97">
        <f t="shared" si="2"/>
        <v>0.003981481481481513</v>
      </c>
      <c r="AG15" s="395">
        <f>AF15</f>
        <v>0.003981481481481513</v>
      </c>
      <c r="AH15" s="452">
        <v>3</v>
      </c>
      <c r="AI15" s="376">
        <v>165</v>
      </c>
      <c r="AJ15" s="378">
        <f>AG15/AG$9*AJ$9</f>
        <v>1.1390728476821128</v>
      </c>
      <c r="AK15" s="380" t="s">
        <v>74</v>
      </c>
      <c r="AL15" s="161">
        <v>1.1574074074074073E-05</v>
      </c>
    </row>
    <row r="16" spans="1:38" ht="17.25" customHeight="1">
      <c r="A16" s="428"/>
      <c r="B16" s="449"/>
      <c r="C16" s="431" t="s">
        <v>146</v>
      </c>
      <c r="D16" s="451"/>
      <c r="E16" s="433" t="s">
        <v>102</v>
      </c>
      <c r="F16" s="435" t="s">
        <v>27</v>
      </c>
      <c r="G16" s="222">
        <v>0</v>
      </c>
      <c r="H16" s="79">
        <v>0</v>
      </c>
      <c r="I16" s="79">
        <v>0</v>
      </c>
      <c r="J16" s="79">
        <v>5</v>
      </c>
      <c r="K16" s="79">
        <v>0</v>
      </c>
      <c r="L16" s="79">
        <v>0</v>
      </c>
      <c r="M16" s="79">
        <v>5</v>
      </c>
      <c r="N16" s="79">
        <v>0</v>
      </c>
      <c r="O16" s="79">
        <v>5</v>
      </c>
      <c r="P16" s="79">
        <v>5</v>
      </c>
      <c r="Q16" s="79">
        <v>0</v>
      </c>
      <c r="R16" s="79">
        <v>0</v>
      </c>
      <c r="S16" s="79">
        <v>0</v>
      </c>
      <c r="T16" s="79">
        <v>0</v>
      </c>
      <c r="U16" s="79">
        <v>5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81">
        <v>0</v>
      </c>
      <c r="AB16" s="101">
        <v>0.5481481481481482</v>
      </c>
      <c r="AC16" s="97">
        <v>0.5523379629629629</v>
      </c>
      <c r="AD16" s="97">
        <f t="shared" si="0"/>
        <v>0.00418981481481473</v>
      </c>
      <c r="AE16" s="162">
        <f t="shared" si="1"/>
        <v>0.00028935185185185184</v>
      </c>
      <c r="AF16" s="97">
        <f t="shared" si="2"/>
        <v>0.004479166666666581</v>
      </c>
      <c r="AG16" s="395"/>
      <c r="AH16" s="425"/>
      <c r="AI16" s="376"/>
      <c r="AJ16" s="378"/>
      <c r="AK16" s="380"/>
      <c r="AL16" s="161">
        <v>1.1574074074074073E-05</v>
      </c>
    </row>
    <row r="17" spans="1:38" ht="17.25" customHeight="1">
      <c r="A17" s="428">
        <v>5</v>
      </c>
      <c r="B17" s="449" t="s">
        <v>147</v>
      </c>
      <c r="C17" s="431" t="s">
        <v>148</v>
      </c>
      <c r="D17" s="451">
        <v>120</v>
      </c>
      <c r="E17" s="433" t="s">
        <v>102</v>
      </c>
      <c r="F17" s="435" t="s">
        <v>27</v>
      </c>
      <c r="G17" s="222">
        <v>0</v>
      </c>
      <c r="H17" s="79">
        <v>0</v>
      </c>
      <c r="I17" s="79">
        <v>0</v>
      </c>
      <c r="J17" s="79">
        <v>5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5</v>
      </c>
      <c r="Z17" s="79">
        <v>0</v>
      </c>
      <c r="AA17" s="81">
        <v>0</v>
      </c>
      <c r="AB17" s="101">
        <v>0.4690046296296296</v>
      </c>
      <c r="AC17" s="97">
        <v>0.4729976851851852</v>
      </c>
      <c r="AD17" s="97">
        <f>AC17-AB17</f>
        <v>0.003993055555555625</v>
      </c>
      <c r="AE17" s="162">
        <f>(G17+H17+I17+J17+K17+L17+M17+N17+O17+P17+Q17+R17+S17+T17+U17+V17+W17+X17+Y17+Z17+AA17)*AL17</f>
        <v>0.00011574074074074073</v>
      </c>
      <c r="AF17" s="97">
        <f>AD17+AE17</f>
        <v>0.0041087962962963655</v>
      </c>
      <c r="AG17" s="395">
        <f>AF17</f>
        <v>0.0041087962962963655</v>
      </c>
      <c r="AH17" s="452">
        <v>5</v>
      </c>
      <c r="AI17" s="376">
        <v>140</v>
      </c>
      <c r="AJ17" s="378">
        <f>AG17/AG$9*AJ$9</f>
        <v>1.1754966887417257</v>
      </c>
      <c r="AK17" s="382" t="s">
        <v>83</v>
      </c>
      <c r="AL17" s="161">
        <v>1.1574074074074073E-05</v>
      </c>
    </row>
    <row r="18" spans="1:38" ht="17.25" customHeight="1">
      <c r="A18" s="428"/>
      <c r="B18" s="449"/>
      <c r="C18" s="431" t="s">
        <v>148</v>
      </c>
      <c r="D18" s="451"/>
      <c r="E18" s="433" t="s">
        <v>102</v>
      </c>
      <c r="F18" s="435" t="s">
        <v>27</v>
      </c>
      <c r="G18" s="222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1"/>
      <c r="AB18" s="101"/>
      <c r="AC18" s="97"/>
      <c r="AD18" s="97" t="s">
        <v>79</v>
      </c>
      <c r="AE18" s="162"/>
      <c r="AF18" s="97"/>
      <c r="AG18" s="395"/>
      <c r="AH18" s="425"/>
      <c r="AI18" s="376"/>
      <c r="AJ18" s="378"/>
      <c r="AK18" s="382"/>
      <c r="AL18" s="161">
        <v>1.1574074074074073E-05</v>
      </c>
    </row>
    <row r="19" spans="1:38" ht="17.25" customHeight="1">
      <c r="A19" s="428">
        <v>6</v>
      </c>
      <c r="B19" s="449" t="s">
        <v>149</v>
      </c>
      <c r="C19" s="431" t="s">
        <v>150</v>
      </c>
      <c r="D19" s="451">
        <v>80</v>
      </c>
      <c r="E19" s="433" t="s">
        <v>102</v>
      </c>
      <c r="F19" s="435" t="s">
        <v>27</v>
      </c>
      <c r="G19" s="222">
        <v>0</v>
      </c>
      <c r="H19" s="79">
        <v>0</v>
      </c>
      <c r="I19" s="79">
        <v>0</v>
      </c>
      <c r="J19" s="79">
        <v>5</v>
      </c>
      <c r="K19" s="79">
        <v>5</v>
      </c>
      <c r="L19" s="79">
        <v>0</v>
      </c>
      <c r="M19" s="79">
        <v>5</v>
      </c>
      <c r="N19" s="79">
        <v>0</v>
      </c>
      <c r="O19" s="79">
        <v>5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5</v>
      </c>
      <c r="Z19" s="79">
        <v>0</v>
      </c>
      <c r="AA19" s="81">
        <v>0</v>
      </c>
      <c r="AB19" s="101">
        <v>0.49679398148148146</v>
      </c>
      <c r="AC19" s="97">
        <v>0.5009490740740741</v>
      </c>
      <c r="AD19" s="97">
        <f>AC19-AB19</f>
        <v>0.004155092592592613</v>
      </c>
      <c r="AE19" s="162">
        <f>(G19+H19+I19+J19+K19+L19+M19+N19+O19+P19+Q19+R19+S19+T19+U19+V19+W19+X19+Y19+Z19+AA19)*AL19</f>
        <v>0.00028935185185185184</v>
      </c>
      <c r="AF19" s="97">
        <f>AD19+AE19</f>
        <v>0.004444444444444464</v>
      </c>
      <c r="AG19" s="395">
        <f>AF20</f>
        <v>0.004259259259259223</v>
      </c>
      <c r="AH19" s="452">
        <v>6</v>
      </c>
      <c r="AI19" s="376">
        <v>130</v>
      </c>
      <c r="AJ19" s="378">
        <f>AG19/AG$9*AJ$9</f>
        <v>1.218543046357589</v>
      </c>
      <c r="AK19" s="382" t="s">
        <v>83</v>
      </c>
      <c r="AL19" s="161">
        <v>1.1574074074074073E-05</v>
      </c>
    </row>
    <row r="20" spans="1:38" ht="17.25" customHeight="1">
      <c r="A20" s="428"/>
      <c r="B20" s="449"/>
      <c r="C20" s="431" t="s">
        <v>150</v>
      </c>
      <c r="D20" s="451"/>
      <c r="E20" s="433" t="s">
        <v>102</v>
      </c>
      <c r="F20" s="435" t="s">
        <v>27</v>
      </c>
      <c r="G20" s="222">
        <v>0</v>
      </c>
      <c r="H20" s="79">
        <v>0</v>
      </c>
      <c r="I20" s="79">
        <v>0</v>
      </c>
      <c r="J20" s="79">
        <v>5</v>
      </c>
      <c r="K20" s="79">
        <v>0</v>
      </c>
      <c r="L20" s="79">
        <v>0</v>
      </c>
      <c r="M20" s="79">
        <v>5</v>
      </c>
      <c r="N20" s="79">
        <v>0</v>
      </c>
      <c r="O20" s="79">
        <v>5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5</v>
      </c>
      <c r="Z20" s="79">
        <v>0</v>
      </c>
      <c r="AA20" s="81">
        <v>0</v>
      </c>
      <c r="AB20" s="101">
        <v>0.5614930555555556</v>
      </c>
      <c r="AC20" s="97">
        <v>0.5655208333333334</v>
      </c>
      <c r="AD20" s="97">
        <f>AC20-AB20</f>
        <v>0.004027777777777741</v>
      </c>
      <c r="AE20" s="162">
        <f>(G20+H20+I20+J20+K20+L20+M20+N20+O20+P20+Q20+R20+S20+T20+U20+V20+W20+X20+Y20+Z20+AA20)*AL20</f>
        <v>0.00023148148148148146</v>
      </c>
      <c r="AF20" s="97">
        <f>AD20+AE20</f>
        <v>0.004259259259259223</v>
      </c>
      <c r="AG20" s="395"/>
      <c r="AH20" s="425"/>
      <c r="AI20" s="376"/>
      <c r="AJ20" s="378"/>
      <c r="AK20" s="382"/>
      <c r="AL20" s="161">
        <v>1.1574074074074073E-05</v>
      </c>
    </row>
    <row r="21" spans="1:38" ht="17.25" customHeight="1">
      <c r="A21" s="428">
        <v>7</v>
      </c>
      <c r="B21" s="449" t="s">
        <v>151</v>
      </c>
      <c r="C21" s="431" t="s">
        <v>152</v>
      </c>
      <c r="D21" s="451">
        <v>120</v>
      </c>
      <c r="E21" s="433" t="s">
        <v>75</v>
      </c>
      <c r="F21" s="435" t="s">
        <v>31</v>
      </c>
      <c r="G21" s="222">
        <v>0</v>
      </c>
      <c r="H21" s="79">
        <v>0</v>
      </c>
      <c r="I21" s="79">
        <v>5</v>
      </c>
      <c r="J21" s="79">
        <v>5</v>
      </c>
      <c r="K21" s="79">
        <v>5</v>
      </c>
      <c r="L21" s="79">
        <v>0</v>
      </c>
      <c r="M21" s="79">
        <v>5</v>
      </c>
      <c r="N21" s="79">
        <v>5</v>
      </c>
      <c r="O21" s="79">
        <v>5</v>
      </c>
      <c r="P21" s="79">
        <v>5</v>
      </c>
      <c r="Q21" s="79">
        <v>0</v>
      </c>
      <c r="R21" s="79">
        <v>0</v>
      </c>
      <c r="S21" s="79">
        <v>5</v>
      </c>
      <c r="T21" s="79">
        <v>0</v>
      </c>
      <c r="U21" s="79">
        <v>5</v>
      </c>
      <c r="V21" s="79">
        <v>0</v>
      </c>
      <c r="W21" s="79">
        <v>0</v>
      </c>
      <c r="X21" s="79">
        <v>0</v>
      </c>
      <c r="Y21" s="79">
        <v>5</v>
      </c>
      <c r="Z21" s="79">
        <v>0</v>
      </c>
      <c r="AA21" s="81">
        <v>0</v>
      </c>
      <c r="AB21" s="101">
        <v>0.47530092592592593</v>
      </c>
      <c r="AC21" s="97">
        <v>0.47937500000000005</v>
      </c>
      <c r="AD21" s="97">
        <f>AC21-AB21</f>
        <v>0.004074074074074119</v>
      </c>
      <c r="AE21" s="162">
        <f>(G21+H21+I21+J21+K21+L21+M21+N21+O21+P21+Q21+R21+S21+T21+U21+V21+W21+X21+Y21+Z21+AA21)*AL21</f>
        <v>0.0005787037037037037</v>
      </c>
      <c r="AF21" s="97">
        <f>AD21+AE21</f>
        <v>0.0046527777777778225</v>
      </c>
      <c r="AG21" s="395">
        <f>AF21</f>
        <v>0.0046527777777778225</v>
      </c>
      <c r="AH21" s="452">
        <v>7</v>
      </c>
      <c r="AI21" s="376">
        <v>120</v>
      </c>
      <c r="AJ21" s="378">
        <f>AG21/AG$9*AJ$9</f>
        <v>1.3311258278145643</v>
      </c>
      <c r="AK21" s="382" t="s">
        <v>83</v>
      </c>
      <c r="AL21" s="161">
        <v>1.1574074074074073E-05</v>
      </c>
    </row>
    <row r="22" spans="1:38" ht="17.25" customHeight="1">
      <c r="A22" s="428"/>
      <c r="B22" s="449"/>
      <c r="C22" s="431" t="s">
        <v>152</v>
      </c>
      <c r="D22" s="451"/>
      <c r="E22" s="433" t="s">
        <v>75</v>
      </c>
      <c r="F22" s="435" t="s">
        <v>31</v>
      </c>
      <c r="G22" s="222">
        <v>0</v>
      </c>
      <c r="H22" s="79">
        <v>0</v>
      </c>
      <c r="I22" s="79">
        <v>5</v>
      </c>
      <c r="J22" s="79">
        <v>20</v>
      </c>
      <c r="K22" s="79">
        <v>0</v>
      </c>
      <c r="L22" s="79">
        <v>0</v>
      </c>
      <c r="M22" s="79">
        <v>5</v>
      </c>
      <c r="N22" s="79">
        <v>0</v>
      </c>
      <c r="O22" s="79">
        <v>5</v>
      </c>
      <c r="P22" s="79">
        <v>5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5</v>
      </c>
      <c r="W22" s="79">
        <v>0</v>
      </c>
      <c r="X22" s="79">
        <v>0</v>
      </c>
      <c r="Y22" s="79">
        <v>5</v>
      </c>
      <c r="Z22" s="79">
        <v>0</v>
      </c>
      <c r="AA22" s="81">
        <v>0</v>
      </c>
      <c r="AB22" s="101">
        <v>0.5405092592592592</v>
      </c>
      <c r="AC22" s="97">
        <v>0.5452893518518519</v>
      </c>
      <c r="AD22" s="97">
        <f>AC22-AB22</f>
        <v>0.004780092592592711</v>
      </c>
      <c r="AE22" s="162">
        <f>(G22+H22+I22+J22+K22+L22+M22+N22+O22+P22+Q22+R22+S22+T22+U22+V22+W22+X22+Y22+Z22+AA22)*AL22</f>
        <v>0.0005787037037037037</v>
      </c>
      <c r="AF22" s="97">
        <f>AD22+AE22</f>
        <v>0.005358796296296414</v>
      </c>
      <c r="AG22" s="395"/>
      <c r="AH22" s="425"/>
      <c r="AI22" s="376"/>
      <c r="AJ22" s="378"/>
      <c r="AK22" s="382"/>
      <c r="AL22" s="161">
        <v>1.1574074074074073E-05</v>
      </c>
    </row>
    <row r="23" spans="1:38" ht="17.25" customHeight="1">
      <c r="A23" s="428">
        <v>8</v>
      </c>
      <c r="B23" s="449" t="s">
        <v>153</v>
      </c>
      <c r="C23" s="431" t="s">
        <v>154</v>
      </c>
      <c r="D23" s="451">
        <v>120</v>
      </c>
      <c r="E23" s="433" t="s">
        <v>75</v>
      </c>
      <c r="F23" s="435" t="s">
        <v>31</v>
      </c>
      <c r="G23" s="222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1"/>
      <c r="AB23" s="101"/>
      <c r="AC23" s="97"/>
      <c r="AD23" s="97" t="s">
        <v>79</v>
      </c>
      <c r="AE23" s="162"/>
      <c r="AF23" s="97"/>
      <c r="AG23" s="395">
        <f>AF24</f>
        <v>0.0059606481481481715</v>
      </c>
      <c r="AH23" s="452">
        <v>8</v>
      </c>
      <c r="AI23" s="376">
        <v>112</v>
      </c>
      <c r="AJ23" s="378">
        <f>AG23/AG$9*AJ$9</f>
        <v>1.7052980132450166</v>
      </c>
      <c r="AK23" s="380" t="s">
        <v>109</v>
      </c>
      <c r="AL23" s="161">
        <v>1.1574074074074073E-05</v>
      </c>
    </row>
    <row r="24" spans="1:38" ht="17.25" customHeight="1">
      <c r="A24" s="428"/>
      <c r="B24" s="449"/>
      <c r="C24" s="431" t="s">
        <v>154</v>
      </c>
      <c r="D24" s="451"/>
      <c r="E24" s="433" t="s">
        <v>75</v>
      </c>
      <c r="F24" s="435" t="s">
        <v>31</v>
      </c>
      <c r="G24" s="222">
        <v>0</v>
      </c>
      <c r="H24" s="79">
        <v>0</v>
      </c>
      <c r="I24" s="79">
        <v>5</v>
      </c>
      <c r="J24" s="79">
        <v>150</v>
      </c>
      <c r="K24" s="79">
        <v>0</v>
      </c>
      <c r="L24" s="79">
        <v>0</v>
      </c>
      <c r="M24" s="79">
        <v>5</v>
      </c>
      <c r="N24" s="79">
        <v>0</v>
      </c>
      <c r="O24" s="79">
        <v>5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5</v>
      </c>
      <c r="V24" s="79">
        <v>0</v>
      </c>
      <c r="W24" s="79">
        <v>0</v>
      </c>
      <c r="X24" s="79">
        <v>5</v>
      </c>
      <c r="Y24" s="79">
        <v>0</v>
      </c>
      <c r="Z24" s="79">
        <v>0</v>
      </c>
      <c r="AA24" s="81">
        <v>0</v>
      </c>
      <c r="AB24" s="101">
        <v>0.546412037037037</v>
      </c>
      <c r="AC24" s="97">
        <v>0.5503472222222222</v>
      </c>
      <c r="AD24" s="97">
        <f aca="true" t="shared" si="3" ref="AD24:AD30">AC24-AB24</f>
        <v>0.003935185185185208</v>
      </c>
      <c r="AE24" s="162">
        <f aca="true" t="shared" si="4" ref="AE24:AE30">(G24+H24+I24+J24+K24+L24+M24+N24+O24+P24+Q24+R24+S24+T24+U24+V24+W24+X24+Y24+Z24+AA24)*AL24</f>
        <v>0.002025462962962963</v>
      </c>
      <c r="AF24" s="97">
        <f aca="true" t="shared" si="5" ref="AF24:AF30">AD24+AE24</f>
        <v>0.0059606481481481715</v>
      </c>
      <c r="AG24" s="395"/>
      <c r="AH24" s="425"/>
      <c r="AI24" s="376"/>
      <c r="AJ24" s="378"/>
      <c r="AK24" s="380"/>
      <c r="AL24" s="161">
        <v>1.1574074074074073E-05</v>
      </c>
    </row>
    <row r="25" spans="1:38" ht="17.25" customHeight="1">
      <c r="A25" s="428">
        <v>9</v>
      </c>
      <c r="B25" s="449" t="s">
        <v>155</v>
      </c>
      <c r="C25" s="431" t="s">
        <v>156</v>
      </c>
      <c r="D25" s="451">
        <v>40</v>
      </c>
      <c r="E25" s="433" t="s">
        <v>115</v>
      </c>
      <c r="F25" s="435" t="s">
        <v>116</v>
      </c>
      <c r="G25" s="222">
        <v>0</v>
      </c>
      <c r="H25" s="79">
        <v>0</v>
      </c>
      <c r="I25" s="79">
        <v>5</v>
      </c>
      <c r="J25" s="79">
        <v>20</v>
      </c>
      <c r="K25" s="79">
        <v>5</v>
      </c>
      <c r="L25" s="79">
        <v>0</v>
      </c>
      <c r="M25" s="79">
        <v>5</v>
      </c>
      <c r="N25" s="79">
        <v>5</v>
      </c>
      <c r="O25" s="79">
        <v>5</v>
      </c>
      <c r="P25" s="79">
        <v>5</v>
      </c>
      <c r="Q25" s="79">
        <v>5</v>
      </c>
      <c r="R25" s="79">
        <v>0</v>
      </c>
      <c r="S25" s="79">
        <v>0</v>
      </c>
      <c r="T25" s="79">
        <v>0</v>
      </c>
      <c r="U25" s="79">
        <v>20</v>
      </c>
      <c r="V25" s="79">
        <v>0</v>
      </c>
      <c r="W25" s="79">
        <v>0</v>
      </c>
      <c r="X25" s="79">
        <v>0</v>
      </c>
      <c r="Y25" s="79">
        <v>5</v>
      </c>
      <c r="Z25" s="79">
        <v>0</v>
      </c>
      <c r="AA25" s="81">
        <v>50</v>
      </c>
      <c r="AB25" s="101">
        <v>0.48879629629629634</v>
      </c>
      <c r="AC25" s="97">
        <v>0.4933680555555556</v>
      </c>
      <c r="AD25" s="97">
        <f t="shared" si="3"/>
        <v>0.004571759259259234</v>
      </c>
      <c r="AE25" s="162">
        <f t="shared" si="4"/>
        <v>0.0015046296296296296</v>
      </c>
      <c r="AF25" s="97">
        <f t="shared" si="5"/>
        <v>0.006076388888888864</v>
      </c>
      <c r="AG25" s="395">
        <f>AF25</f>
        <v>0.006076388888888864</v>
      </c>
      <c r="AH25" s="452">
        <v>9</v>
      </c>
      <c r="AI25" s="376">
        <v>106</v>
      </c>
      <c r="AJ25" s="378">
        <f>AG25/AG$9*AJ$9</f>
        <v>1.7384105960264593</v>
      </c>
      <c r="AK25" s="380" t="s">
        <v>109</v>
      </c>
      <c r="AL25" s="161">
        <v>1.1574074074074073E-05</v>
      </c>
    </row>
    <row r="26" spans="1:38" ht="17.25" customHeight="1">
      <c r="A26" s="428"/>
      <c r="B26" s="449"/>
      <c r="C26" s="431" t="s">
        <v>156</v>
      </c>
      <c r="D26" s="451"/>
      <c r="E26" s="433" t="s">
        <v>115</v>
      </c>
      <c r="F26" s="435" t="s">
        <v>116</v>
      </c>
      <c r="G26" s="222">
        <v>0</v>
      </c>
      <c r="H26" s="79">
        <v>0</v>
      </c>
      <c r="I26" s="79">
        <v>0</v>
      </c>
      <c r="J26" s="79">
        <v>150</v>
      </c>
      <c r="K26" s="79">
        <v>5</v>
      </c>
      <c r="L26" s="79">
        <v>0</v>
      </c>
      <c r="M26" s="79">
        <v>5</v>
      </c>
      <c r="N26" s="79">
        <v>5</v>
      </c>
      <c r="O26" s="79">
        <v>150</v>
      </c>
      <c r="P26" s="79">
        <v>5</v>
      </c>
      <c r="Q26" s="79">
        <v>0</v>
      </c>
      <c r="R26" s="79">
        <v>0</v>
      </c>
      <c r="S26" s="79">
        <v>5</v>
      </c>
      <c r="T26" s="79">
        <v>0</v>
      </c>
      <c r="U26" s="79">
        <v>5</v>
      </c>
      <c r="V26" s="79">
        <v>0</v>
      </c>
      <c r="W26" s="79">
        <v>0</v>
      </c>
      <c r="X26" s="79">
        <v>0</v>
      </c>
      <c r="Y26" s="79">
        <v>5</v>
      </c>
      <c r="Z26" s="79">
        <v>0</v>
      </c>
      <c r="AA26" s="81">
        <v>20</v>
      </c>
      <c r="AB26" s="101">
        <v>0.5536226851851852</v>
      </c>
      <c r="AC26" s="97">
        <v>0.558125</v>
      </c>
      <c r="AD26" s="97">
        <f t="shared" si="3"/>
        <v>0.0045023148148147785</v>
      </c>
      <c r="AE26" s="162">
        <f t="shared" si="4"/>
        <v>0.004108796296296296</v>
      </c>
      <c r="AF26" s="97">
        <f t="shared" si="5"/>
        <v>0.008611111111111075</v>
      </c>
      <c r="AG26" s="395"/>
      <c r="AH26" s="425"/>
      <c r="AI26" s="376"/>
      <c r="AJ26" s="378"/>
      <c r="AK26" s="380"/>
      <c r="AL26" s="161">
        <v>1.1574074074074073E-05</v>
      </c>
    </row>
    <row r="27" spans="1:38" ht="17.25" customHeight="1">
      <c r="A27" s="428">
        <v>10</v>
      </c>
      <c r="B27" s="449" t="s">
        <v>157</v>
      </c>
      <c r="C27" s="431" t="s">
        <v>158</v>
      </c>
      <c r="D27" s="451">
        <v>40</v>
      </c>
      <c r="E27" s="433" t="s">
        <v>115</v>
      </c>
      <c r="F27" s="435" t="s">
        <v>116</v>
      </c>
      <c r="G27" s="222">
        <v>0</v>
      </c>
      <c r="H27" s="79">
        <v>5</v>
      </c>
      <c r="I27" s="79">
        <v>5</v>
      </c>
      <c r="J27" s="79">
        <v>5</v>
      </c>
      <c r="K27" s="79">
        <v>0</v>
      </c>
      <c r="L27" s="79">
        <v>0</v>
      </c>
      <c r="M27" s="79">
        <v>5</v>
      </c>
      <c r="N27" s="79">
        <v>5</v>
      </c>
      <c r="O27" s="79">
        <v>150</v>
      </c>
      <c r="P27" s="79">
        <v>0</v>
      </c>
      <c r="Q27" s="79">
        <v>0</v>
      </c>
      <c r="R27" s="79">
        <v>0</v>
      </c>
      <c r="S27" s="79">
        <v>0</v>
      </c>
      <c r="T27" s="79">
        <v>5</v>
      </c>
      <c r="U27" s="79">
        <v>5</v>
      </c>
      <c r="V27" s="79">
        <v>5</v>
      </c>
      <c r="W27" s="79">
        <v>0</v>
      </c>
      <c r="X27" s="79">
        <v>5</v>
      </c>
      <c r="Y27" s="79">
        <v>5</v>
      </c>
      <c r="Z27" s="79">
        <v>5</v>
      </c>
      <c r="AA27" s="81">
        <v>5</v>
      </c>
      <c r="AB27" s="101">
        <v>0.4912384259259259</v>
      </c>
      <c r="AC27" s="97">
        <v>0.496400462962963</v>
      </c>
      <c r="AD27" s="97">
        <f t="shared" si="3"/>
        <v>0.005162037037037048</v>
      </c>
      <c r="AE27" s="162">
        <f t="shared" si="4"/>
        <v>0.0024305555555555556</v>
      </c>
      <c r="AF27" s="97">
        <f t="shared" si="5"/>
        <v>0.007592592592592604</v>
      </c>
      <c r="AG27" s="395">
        <f>AF28</f>
        <v>0.006122685185185111</v>
      </c>
      <c r="AH27" s="452">
        <v>10</v>
      </c>
      <c r="AI27" s="376">
        <v>100</v>
      </c>
      <c r="AJ27" s="378">
        <f>AG27/AG$9*AJ$9</f>
        <v>1.751655629139028</v>
      </c>
      <c r="AK27" s="380" t="s">
        <v>109</v>
      </c>
      <c r="AL27" s="161">
        <v>1.1574074074074073E-05</v>
      </c>
    </row>
    <row r="28" spans="1:38" ht="17.25" customHeight="1">
      <c r="A28" s="428"/>
      <c r="B28" s="449"/>
      <c r="C28" s="431" t="s">
        <v>158</v>
      </c>
      <c r="D28" s="451"/>
      <c r="E28" s="433" t="s">
        <v>115</v>
      </c>
      <c r="F28" s="435" t="s">
        <v>116</v>
      </c>
      <c r="G28" s="222">
        <v>0</v>
      </c>
      <c r="H28" s="79">
        <v>0</v>
      </c>
      <c r="I28" s="79">
        <v>0</v>
      </c>
      <c r="J28" s="79">
        <v>20</v>
      </c>
      <c r="K28" s="79">
        <v>5</v>
      </c>
      <c r="L28" s="79">
        <v>0</v>
      </c>
      <c r="M28" s="79">
        <v>0</v>
      </c>
      <c r="N28" s="79">
        <v>5</v>
      </c>
      <c r="O28" s="79">
        <v>5</v>
      </c>
      <c r="P28" s="79">
        <v>0</v>
      </c>
      <c r="Q28" s="79">
        <v>0</v>
      </c>
      <c r="R28" s="79">
        <v>0</v>
      </c>
      <c r="S28" s="79">
        <v>5</v>
      </c>
      <c r="T28" s="79">
        <v>5</v>
      </c>
      <c r="U28" s="79">
        <v>50</v>
      </c>
      <c r="V28" s="79">
        <v>5</v>
      </c>
      <c r="W28" s="79">
        <v>0</v>
      </c>
      <c r="X28" s="79">
        <v>5</v>
      </c>
      <c r="Y28" s="79">
        <v>5</v>
      </c>
      <c r="Z28" s="79">
        <v>5</v>
      </c>
      <c r="AA28" s="81">
        <v>5</v>
      </c>
      <c r="AB28" s="101">
        <v>0.5564583333333334</v>
      </c>
      <c r="AC28" s="97">
        <v>0.5611921296296296</v>
      </c>
      <c r="AD28" s="97">
        <f t="shared" si="3"/>
        <v>0.004733796296296222</v>
      </c>
      <c r="AE28" s="162">
        <f t="shared" si="4"/>
        <v>0.0013888888888888887</v>
      </c>
      <c r="AF28" s="97">
        <f t="shared" si="5"/>
        <v>0.006122685185185111</v>
      </c>
      <c r="AG28" s="395"/>
      <c r="AH28" s="425"/>
      <c r="AI28" s="376"/>
      <c r="AJ28" s="378"/>
      <c r="AK28" s="380"/>
      <c r="AL28" s="161">
        <v>1.1574074074074073E-05</v>
      </c>
    </row>
    <row r="29" spans="1:38" ht="17.25" customHeight="1">
      <c r="A29" s="428">
        <v>11</v>
      </c>
      <c r="B29" s="449" t="s">
        <v>159</v>
      </c>
      <c r="C29" s="431" t="s">
        <v>160</v>
      </c>
      <c r="D29" s="451">
        <v>40</v>
      </c>
      <c r="E29" s="433" t="s">
        <v>161</v>
      </c>
      <c r="F29" s="435" t="s">
        <v>162</v>
      </c>
      <c r="G29" s="222">
        <v>5</v>
      </c>
      <c r="H29" s="79">
        <v>0</v>
      </c>
      <c r="I29" s="79">
        <v>0</v>
      </c>
      <c r="J29" s="79">
        <v>150</v>
      </c>
      <c r="K29" s="79">
        <v>0</v>
      </c>
      <c r="L29" s="79">
        <v>0</v>
      </c>
      <c r="M29" s="79">
        <v>0</v>
      </c>
      <c r="N29" s="79">
        <v>5</v>
      </c>
      <c r="O29" s="79">
        <v>150</v>
      </c>
      <c r="P29" s="79">
        <v>5</v>
      </c>
      <c r="Q29" s="79">
        <v>0</v>
      </c>
      <c r="R29" s="79">
        <v>5</v>
      </c>
      <c r="S29" s="79">
        <v>0</v>
      </c>
      <c r="T29" s="79">
        <v>5</v>
      </c>
      <c r="U29" s="79">
        <v>5</v>
      </c>
      <c r="V29" s="79">
        <v>0</v>
      </c>
      <c r="W29" s="79">
        <v>0</v>
      </c>
      <c r="X29" s="79">
        <v>0</v>
      </c>
      <c r="Y29" s="79">
        <v>0</v>
      </c>
      <c r="Z29" s="79">
        <v>5</v>
      </c>
      <c r="AA29" s="81">
        <v>5</v>
      </c>
      <c r="AB29" s="101">
        <v>0.4861689814814815</v>
      </c>
      <c r="AC29" s="97">
        <v>0.49042824074074076</v>
      </c>
      <c r="AD29" s="97">
        <f t="shared" si="3"/>
        <v>0.00425925925925924</v>
      </c>
      <c r="AE29" s="162">
        <f t="shared" si="4"/>
        <v>0.003935185185185185</v>
      </c>
      <c r="AF29" s="97">
        <f t="shared" si="5"/>
        <v>0.008194444444444424</v>
      </c>
      <c r="AG29" s="395">
        <f>AF29</f>
        <v>0.008194444444444424</v>
      </c>
      <c r="AH29" s="452">
        <v>11</v>
      </c>
      <c r="AI29" s="376">
        <v>95</v>
      </c>
      <c r="AJ29" s="378">
        <f>AG29/AG$9*AJ$9</f>
        <v>2.344370860927115</v>
      </c>
      <c r="AK29" s="380" t="s">
        <v>109</v>
      </c>
      <c r="AL29" s="161">
        <v>1.1574074074074073E-05</v>
      </c>
    </row>
    <row r="30" spans="1:38" ht="17.25" customHeight="1" thickBot="1">
      <c r="A30" s="444"/>
      <c r="B30" s="454"/>
      <c r="C30" s="445" t="s">
        <v>160</v>
      </c>
      <c r="D30" s="455"/>
      <c r="E30" s="446" t="s">
        <v>161</v>
      </c>
      <c r="F30" s="447" t="s">
        <v>162</v>
      </c>
      <c r="G30" s="223">
        <v>5</v>
      </c>
      <c r="H30" s="109">
        <v>0</v>
      </c>
      <c r="I30" s="109">
        <v>5</v>
      </c>
      <c r="J30" s="109">
        <v>150</v>
      </c>
      <c r="K30" s="109">
        <v>5</v>
      </c>
      <c r="L30" s="109">
        <v>5</v>
      </c>
      <c r="M30" s="109">
        <v>5</v>
      </c>
      <c r="N30" s="109">
        <v>0</v>
      </c>
      <c r="O30" s="109">
        <v>150</v>
      </c>
      <c r="P30" s="109">
        <v>5</v>
      </c>
      <c r="Q30" s="109">
        <v>0</v>
      </c>
      <c r="R30" s="109">
        <v>0</v>
      </c>
      <c r="S30" s="109">
        <v>0</v>
      </c>
      <c r="T30" s="109">
        <v>5</v>
      </c>
      <c r="U30" s="109">
        <v>50</v>
      </c>
      <c r="V30" s="109">
        <v>5</v>
      </c>
      <c r="W30" s="109">
        <v>0</v>
      </c>
      <c r="X30" s="109">
        <v>0</v>
      </c>
      <c r="Y30" s="109">
        <v>5</v>
      </c>
      <c r="Z30" s="109">
        <v>0</v>
      </c>
      <c r="AA30" s="110">
        <v>5</v>
      </c>
      <c r="AB30" s="103">
        <v>0.5507060185185185</v>
      </c>
      <c r="AC30" s="105">
        <v>0.5549189814814816</v>
      </c>
      <c r="AD30" s="105">
        <f t="shared" si="3"/>
        <v>0.004212962962963029</v>
      </c>
      <c r="AE30" s="163">
        <f t="shared" si="4"/>
        <v>0.004629629629629629</v>
      </c>
      <c r="AF30" s="105">
        <f t="shared" si="5"/>
        <v>0.008842592592592659</v>
      </c>
      <c r="AG30" s="397"/>
      <c r="AH30" s="453"/>
      <c r="AI30" s="388"/>
      <c r="AJ30" s="389"/>
      <c r="AK30" s="441"/>
      <c r="AL30" s="161">
        <v>1.1574074074074073E-05</v>
      </c>
    </row>
    <row r="31" spans="1:21" ht="14.25" hidden="1" outlineLevel="1">
      <c r="A31" s="33"/>
      <c r="B31" s="87" t="s">
        <v>133</v>
      </c>
      <c r="C31" s="35"/>
      <c r="D31" s="35"/>
      <c r="E31" s="36"/>
      <c r="F31" s="206"/>
      <c r="T31" s="219"/>
      <c r="U31" s="219"/>
    </row>
    <row r="32" spans="1:21" ht="14.25" outlineLevel="1">
      <c r="A32" s="33"/>
      <c r="B32" s="87"/>
      <c r="C32" s="35"/>
      <c r="D32" s="35"/>
      <c r="E32" s="36"/>
      <c r="F32" s="206"/>
      <c r="T32" s="219"/>
      <c r="U32" s="219"/>
    </row>
    <row r="33" spans="1:21" ht="14.25" outlineLevel="1">
      <c r="A33" s="33"/>
      <c r="B33" s="87"/>
      <c r="C33" s="35"/>
      <c r="D33" s="35"/>
      <c r="E33" s="36"/>
      <c r="F33" s="206"/>
      <c r="T33" s="219"/>
      <c r="U33" s="219"/>
    </row>
    <row r="34" spans="1:24" s="58" customFormat="1" ht="26.25" customHeight="1" outlineLevel="1">
      <c r="A34" s="45" t="s">
        <v>40</v>
      </c>
      <c r="B34" s="47"/>
      <c r="C34" s="47"/>
      <c r="D34" s="47"/>
      <c r="E34" s="48"/>
      <c r="F34" s="49"/>
      <c r="G34" s="50"/>
      <c r="H34" s="51"/>
      <c r="I34" s="50"/>
      <c r="J34" s="51"/>
      <c r="K34" s="51"/>
      <c r="L34" s="51"/>
      <c r="M34" s="51"/>
      <c r="N34" s="51"/>
      <c r="O34" s="51"/>
      <c r="P34" s="51"/>
      <c r="Q34" s="53"/>
      <c r="R34" s="54"/>
      <c r="S34" s="220"/>
      <c r="T34" s="57"/>
      <c r="U34" s="57"/>
      <c r="W34" s="59"/>
      <c r="X34" s="59"/>
    </row>
    <row r="35" spans="1:24" s="58" customFormat="1" ht="10.5" customHeight="1" outlineLevel="1">
      <c r="A35" s="45"/>
      <c r="B35" s="47"/>
      <c r="C35" s="47"/>
      <c r="D35" s="47"/>
      <c r="E35" s="48"/>
      <c r="F35" s="49"/>
      <c r="G35" s="50"/>
      <c r="H35" s="51"/>
      <c r="I35" s="50"/>
      <c r="J35" s="51"/>
      <c r="K35" s="51"/>
      <c r="L35" s="51"/>
      <c r="M35" s="51"/>
      <c r="N35" s="51"/>
      <c r="O35" s="51"/>
      <c r="P35" s="51"/>
      <c r="Q35" s="53"/>
      <c r="R35" s="54"/>
      <c r="S35" s="220"/>
      <c r="T35" s="57"/>
      <c r="U35" s="57"/>
      <c r="W35" s="59"/>
      <c r="X35" s="59"/>
    </row>
    <row r="36" spans="1:24" s="58" customFormat="1" ht="27" customHeight="1" outlineLevel="1">
      <c r="A36" s="45" t="s">
        <v>41</v>
      </c>
      <c r="C36" s="61"/>
      <c r="D36" s="61"/>
      <c r="F36" s="62"/>
      <c r="G36" s="7"/>
      <c r="I36" s="7"/>
      <c r="Q36" s="60"/>
      <c r="R36" s="57"/>
      <c r="S36" s="61"/>
      <c r="T36" s="57"/>
      <c r="U36" s="57"/>
      <c r="W36" s="59"/>
      <c r="X36" s="59"/>
    </row>
    <row r="37" spans="1:6" ht="12.75">
      <c r="A37" s="63"/>
      <c r="B37" s="8"/>
      <c r="C37" s="5"/>
      <c r="D37" s="5"/>
      <c r="F37" s="6"/>
    </row>
    <row r="38" ht="27.75" customHeight="1" hidden="1">
      <c r="A38" s="45" t="s">
        <v>42</v>
      </c>
    </row>
    <row r="39" spans="5:6" ht="12.75" hidden="1">
      <c r="E39" s="85" t="s">
        <v>43</v>
      </c>
      <c r="F39" s="86">
        <v>43591.30292858796</v>
      </c>
    </row>
  </sheetData>
  <sheetProtection/>
  <mergeCells count="133">
    <mergeCell ref="AK29:AK30"/>
    <mergeCell ref="A29:A30"/>
    <mergeCell ref="B29:B30"/>
    <mergeCell ref="C29:C30"/>
    <mergeCell ref="D29:D30"/>
    <mergeCell ref="E29:E30"/>
    <mergeCell ref="F29:F30"/>
    <mergeCell ref="F27:F28"/>
    <mergeCell ref="AG27:AG28"/>
    <mergeCell ref="AH27:AH28"/>
    <mergeCell ref="AI27:AI28"/>
    <mergeCell ref="AJ27:AJ28"/>
    <mergeCell ref="AG29:AG30"/>
    <mergeCell ref="AH29:AH30"/>
    <mergeCell ref="AI29:AI30"/>
    <mergeCell ref="AJ29:AJ30"/>
    <mergeCell ref="AK27:AK28"/>
    <mergeCell ref="AG25:AG26"/>
    <mergeCell ref="AH25:AH26"/>
    <mergeCell ref="AI25:AI26"/>
    <mergeCell ref="AJ25:AJ26"/>
    <mergeCell ref="AK25:AK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5:F26"/>
    <mergeCell ref="F23:F24"/>
    <mergeCell ref="AG23:AG24"/>
    <mergeCell ref="AH23:AH24"/>
    <mergeCell ref="AI23:AI24"/>
    <mergeCell ref="AJ23:AJ24"/>
    <mergeCell ref="AK23:AK24"/>
    <mergeCell ref="AG21:AG22"/>
    <mergeCell ref="AH21:AH22"/>
    <mergeCell ref="AI21:AI22"/>
    <mergeCell ref="AJ21:AJ22"/>
    <mergeCell ref="AK21:AK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F19:F20"/>
    <mergeCell ref="AG19:AG20"/>
    <mergeCell ref="AH19:AH20"/>
    <mergeCell ref="AI19:AI20"/>
    <mergeCell ref="AJ19:AJ20"/>
    <mergeCell ref="AK19:AK20"/>
    <mergeCell ref="AG17:AG18"/>
    <mergeCell ref="AH17:AH18"/>
    <mergeCell ref="AI17:AI18"/>
    <mergeCell ref="AJ17:AJ18"/>
    <mergeCell ref="AK17:AK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F15:F16"/>
    <mergeCell ref="AG15:AG16"/>
    <mergeCell ref="AH15:AH16"/>
    <mergeCell ref="AI15:AI16"/>
    <mergeCell ref="AJ15:AJ16"/>
    <mergeCell ref="AK15:AK16"/>
    <mergeCell ref="AG13:AG14"/>
    <mergeCell ref="AH13:AH14"/>
    <mergeCell ref="AI13:AI14"/>
    <mergeCell ref="AJ13:AJ14"/>
    <mergeCell ref="AK13:AK14"/>
    <mergeCell ref="A15:A16"/>
    <mergeCell ref="B15:B16"/>
    <mergeCell ref="C15:C16"/>
    <mergeCell ref="D15:D16"/>
    <mergeCell ref="E15:E16"/>
    <mergeCell ref="AH11:AH12"/>
    <mergeCell ref="AI11:AI12"/>
    <mergeCell ref="AJ11:AJ12"/>
    <mergeCell ref="AK11:AK12"/>
    <mergeCell ref="A13:A14"/>
    <mergeCell ref="B13:B14"/>
    <mergeCell ref="C13:C14"/>
    <mergeCell ref="D13:D14"/>
    <mergeCell ref="E13:E14"/>
    <mergeCell ref="F13:F14"/>
    <mergeCell ref="AI9:AI10"/>
    <mergeCell ref="AJ9:AJ10"/>
    <mergeCell ref="AK9:AK10"/>
    <mergeCell ref="A11:A12"/>
    <mergeCell ref="B11:B12"/>
    <mergeCell ref="C11:C12"/>
    <mergeCell ref="D11:D12"/>
    <mergeCell ref="E11:E12"/>
    <mergeCell ref="F11:F12"/>
    <mergeCell ref="AG11:AG12"/>
    <mergeCell ref="G7:AA7"/>
    <mergeCell ref="AB7:AK7"/>
    <mergeCell ref="A9:A10"/>
    <mergeCell ref="B9:B10"/>
    <mergeCell ref="C9:C10"/>
    <mergeCell ref="D9:D10"/>
    <mergeCell ref="E9:E10"/>
    <mergeCell ref="F9:F10"/>
    <mergeCell ref="AG9:AG10"/>
    <mergeCell ref="AH9:AH10"/>
    <mergeCell ref="A1:AK1"/>
    <mergeCell ref="A2:AK2"/>
    <mergeCell ref="A4:AK4"/>
    <mergeCell ref="A5:AK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0"/>
  <sheetViews>
    <sheetView zoomScale="55" zoomScaleNormal="55" zoomScalePageLayoutView="0" workbookViewId="0" topLeftCell="A1">
      <selection activeCell="G18" sqref="G18"/>
    </sheetView>
  </sheetViews>
  <sheetFormatPr defaultColWidth="9.140625" defaultRowHeight="15" outlineLevelRow="1" outlineLevelCol="1"/>
  <cols>
    <col min="1" max="1" width="4.28125" style="8" customWidth="1"/>
    <col min="2" max="2" width="6.421875" style="64" hidden="1" customWidth="1"/>
    <col min="3" max="3" width="33.57421875" style="13" customWidth="1"/>
    <col min="4" max="4" width="49.00390625" style="8" customWidth="1"/>
    <col min="5" max="5" width="28.00390625" style="65" customWidth="1"/>
    <col min="6" max="26" width="4.7109375" style="8" customWidth="1"/>
    <col min="27" max="28" width="13.421875" style="9" hidden="1" customWidth="1"/>
    <col min="29" max="29" width="13.421875" style="9" bestFit="1" customWidth="1"/>
    <col min="30" max="30" width="12.28125" style="1" customWidth="1"/>
    <col min="31" max="31" width="11.8515625" style="83" customWidth="1"/>
    <col min="32" max="32" width="8.7109375" style="11" customWidth="1"/>
    <col min="33" max="33" width="8.00390625" style="11" customWidth="1" outlineLevel="1"/>
    <col min="34" max="34" width="10.7109375" style="84" customWidth="1" outlineLevel="1"/>
    <col min="35" max="35" width="7.28125" style="8" hidden="1" customWidth="1" outlineLevel="1"/>
    <col min="36" max="36" width="7.421875" style="8" hidden="1" customWidth="1"/>
    <col min="37" max="37" width="9.140625" style="8" hidden="1" customWidth="1"/>
    <col min="38" max="16384" width="9.140625" style="8" customWidth="1"/>
  </cols>
  <sheetData>
    <row r="1" spans="1:36" ht="60.75" customHeight="1">
      <c r="A1" s="331" t="s">
        <v>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</row>
    <row r="2" spans="1:36" ht="65.25" customHeight="1" thickBot="1">
      <c r="A2" s="333" t="s">
        <v>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</row>
    <row r="3" spans="1:36" ht="13.5" thickTop="1">
      <c r="A3" s="3" t="s">
        <v>117</v>
      </c>
      <c r="B3" s="4"/>
      <c r="C3" s="5"/>
      <c r="D3" s="3"/>
      <c r="E3" s="6"/>
      <c r="F3" s="7"/>
      <c r="H3" s="7"/>
      <c r="P3" s="7"/>
      <c r="R3" s="7"/>
      <c r="AE3" s="10"/>
      <c r="AH3" s="66" t="s">
        <v>55</v>
      </c>
      <c r="AI3" s="12"/>
      <c r="AJ3" s="66" t="s">
        <v>59</v>
      </c>
    </row>
    <row r="4" spans="1:36" ht="84.75" customHeight="1">
      <c r="A4" s="334" t="s">
        <v>163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</row>
    <row r="5" spans="1:34" s="89" customFormat="1" ht="16.5" outlineLevel="1" thickBot="1">
      <c r="A5" s="87"/>
      <c r="B5" s="34"/>
      <c r="C5" s="35" t="s">
        <v>22</v>
      </c>
      <c r="D5" s="36" t="s">
        <v>44</v>
      </c>
      <c r="E5" s="88"/>
      <c r="AA5" s="90"/>
      <c r="AB5" s="90"/>
      <c r="AC5" s="90"/>
      <c r="AD5" s="91"/>
      <c r="AE5" s="92"/>
      <c r="AF5" s="93"/>
      <c r="AG5" s="93"/>
      <c r="AH5" s="94"/>
    </row>
    <row r="6" spans="1:36" ht="37.5" customHeight="1" thickBot="1">
      <c r="A6" s="335" t="s">
        <v>0</v>
      </c>
      <c r="B6" s="337" t="s">
        <v>1</v>
      </c>
      <c r="C6" s="343" t="s">
        <v>2</v>
      </c>
      <c r="D6" s="345" t="s">
        <v>3</v>
      </c>
      <c r="E6" s="341" t="s">
        <v>4</v>
      </c>
      <c r="F6" s="411" t="s">
        <v>66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5"/>
      <c r="AA6" s="323" t="s">
        <v>6</v>
      </c>
      <c r="AB6" s="324"/>
      <c r="AC6" s="324"/>
      <c r="AD6" s="324"/>
      <c r="AE6" s="324"/>
      <c r="AF6" s="324"/>
      <c r="AG6" s="324"/>
      <c r="AH6" s="324"/>
      <c r="AI6" s="324"/>
      <c r="AJ6" s="325"/>
    </row>
    <row r="7" spans="1:36" ht="135" customHeight="1" thickBot="1">
      <c r="A7" s="419"/>
      <c r="B7" s="456"/>
      <c r="C7" s="422"/>
      <c r="D7" s="423"/>
      <c r="E7" s="457"/>
      <c r="F7" s="300" t="s">
        <v>199</v>
      </c>
      <c r="G7" s="301" t="s">
        <v>200</v>
      </c>
      <c r="H7" s="301" t="s">
        <v>201</v>
      </c>
      <c r="I7" s="301" t="s">
        <v>202</v>
      </c>
      <c r="J7" s="301" t="s">
        <v>203</v>
      </c>
      <c r="K7" s="301" t="s">
        <v>204</v>
      </c>
      <c r="L7" s="301" t="s">
        <v>205</v>
      </c>
      <c r="M7" s="301" t="s">
        <v>206</v>
      </c>
      <c r="N7" s="301" t="s">
        <v>207</v>
      </c>
      <c r="O7" s="301" t="s">
        <v>208</v>
      </c>
      <c r="P7" s="301" t="s">
        <v>209</v>
      </c>
      <c r="Q7" s="301" t="s">
        <v>210</v>
      </c>
      <c r="R7" s="301" t="s">
        <v>211</v>
      </c>
      <c r="S7" s="301" t="s">
        <v>212</v>
      </c>
      <c r="T7" s="301" t="s">
        <v>213</v>
      </c>
      <c r="U7" s="301" t="s">
        <v>214</v>
      </c>
      <c r="V7" s="301" t="s">
        <v>215</v>
      </c>
      <c r="W7" s="301" t="s">
        <v>216</v>
      </c>
      <c r="X7" s="301" t="s">
        <v>217</v>
      </c>
      <c r="Y7" s="301" t="s">
        <v>218</v>
      </c>
      <c r="Z7" s="302" t="s">
        <v>219</v>
      </c>
      <c r="AA7" s="224" t="s">
        <v>67</v>
      </c>
      <c r="AB7" s="225" t="s">
        <v>68</v>
      </c>
      <c r="AC7" s="191" t="s">
        <v>14</v>
      </c>
      <c r="AD7" s="154" t="s">
        <v>69</v>
      </c>
      <c r="AE7" s="193" t="s">
        <v>70</v>
      </c>
      <c r="AF7" s="193" t="s">
        <v>6</v>
      </c>
      <c r="AG7" s="194" t="s">
        <v>19</v>
      </c>
      <c r="AH7" s="226" t="s">
        <v>46</v>
      </c>
      <c r="AI7" s="155" t="s">
        <v>20</v>
      </c>
      <c r="AJ7" s="156" t="s">
        <v>21</v>
      </c>
    </row>
    <row r="8" spans="1:37" ht="39" customHeight="1">
      <c r="A8" s="458">
        <v>1</v>
      </c>
      <c r="B8" s="460">
        <v>13</v>
      </c>
      <c r="C8" s="432" t="s">
        <v>29</v>
      </c>
      <c r="D8" s="462" t="s">
        <v>164</v>
      </c>
      <c r="E8" s="464" t="s">
        <v>31</v>
      </c>
      <c r="F8" s="74">
        <v>5</v>
      </c>
      <c r="G8" s="75">
        <v>5</v>
      </c>
      <c r="H8" s="75">
        <v>0</v>
      </c>
      <c r="I8" s="75">
        <v>5</v>
      </c>
      <c r="J8" s="75">
        <v>0</v>
      </c>
      <c r="K8" s="75">
        <v>5</v>
      </c>
      <c r="L8" s="75">
        <v>5</v>
      </c>
      <c r="M8" s="75">
        <v>5</v>
      </c>
      <c r="N8" s="75">
        <v>5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5</v>
      </c>
      <c r="U8" s="75">
        <v>0</v>
      </c>
      <c r="V8" s="75">
        <v>0</v>
      </c>
      <c r="W8" s="75">
        <v>5</v>
      </c>
      <c r="X8" s="75">
        <v>5</v>
      </c>
      <c r="Y8" s="75">
        <v>0</v>
      </c>
      <c r="Z8" s="77">
        <v>0</v>
      </c>
      <c r="AA8" s="227">
        <v>0.460162037037037</v>
      </c>
      <c r="AB8" s="228">
        <v>0.4660648148148148</v>
      </c>
      <c r="AC8" s="101">
        <f>AB8-AA8</f>
        <v>0.005902777777777812</v>
      </c>
      <c r="AD8" s="162">
        <f>(F8+G8+H8+I8+J8+K8+L8+M8+N8+O8+P8+Q8+R8+S8+T8+U8+V8+W8+X8+Y8+Z8)*AK8</f>
        <v>0.0005787037037037037</v>
      </c>
      <c r="AE8" s="99">
        <f>AC8+AD8</f>
        <v>0.006481481481481516</v>
      </c>
      <c r="AF8" s="374">
        <f>AE8</f>
        <v>0.006481481481481516</v>
      </c>
      <c r="AG8" s="376">
        <v>1</v>
      </c>
      <c r="AH8" s="382">
        <v>200</v>
      </c>
      <c r="AI8" s="438"/>
      <c r="AJ8" s="374"/>
      <c r="AK8" s="161">
        <v>1.1574074074074073E-05</v>
      </c>
    </row>
    <row r="9" spans="1:37" ht="39" customHeight="1">
      <c r="A9" s="459"/>
      <c r="B9" s="461"/>
      <c r="C9" s="433"/>
      <c r="D9" s="463"/>
      <c r="E9" s="465" t="s">
        <v>31</v>
      </c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1"/>
      <c r="AA9" s="227"/>
      <c r="AB9" s="228"/>
      <c r="AC9" s="101" t="s">
        <v>79</v>
      </c>
      <c r="AD9" s="162"/>
      <c r="AE9" s="99"/>
      <c r="AF9" s="374"/>
      <c r="AG9" s="376"/>
      <c r="AH9" s="382"/>
      <c r="AI9" s="438"/>
      <c r="AJ9" s="374"/>
      <c r="AK9" s="161">
        <v>1.1574074074074073E-05</v>
      </c>
    </row>
    <row r="10" spans="1:37" ht="39" customHeight="1" hidden="1">
      <c r="A10" s="459">
        <v>2</v>
      </c>
      <c r="B10" s="461">
        <v>121</v>
      </c>
      <c r="C10" s="433" t="s">
        <v>165</v>
      </c>
      <c r="D10" s="463" t="s">
        <v>166</v>
      </c>
      <c r="E10" s="465" t="s">
        <v>27</v>
      </c>
      <c r="F10" s="78">
        <v>5</v>
      </c>
      <c r="G10" s="79"/>
      <c r="H10" s="79">
        <v>20</v>
      </c>
      <c r="I10" s="79">
        <v>150</v>
      </c>
      <c r="J10" s="79"/>
      <c r="K10" s="79">
        <v>5</v>
      </c>
      <c r="L10" s="79">
        <v>5</v>
      </c>
      <c r="M10" s="79"/>
      <c r="N10" s="79">
        <v>150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1"/>
      <c r="AA10" s="227"/>
      <c r="AB10" s="228" t="s">
        <v>167</v>
      </c>
      <c r="AC10" s="101" t="s">
        <v>167</v>
      </c>
      <c r="AD10" s="162">
        <f>(F10+G10+H10+I10+J10+K10+L10+M10+N10+O10+P10+Q10+R10+S10+T10+U10+V10+W10+Y10+Z10)*AK10</f>
        <v>0.0038773148148148148</v>
      </c>
      <c r="AE10" s="99"/>
      <c r="AF10" s="374"/>
      <c r="AG10" s="374"/>
      <c r="AH10" s="380"/>
      <c r="AI10" s="438"/>
      <c r="AJ10" s="374"/>
      <c r="AK10" s="161">
        <v>1.1574074074074073E-05</v>
      </c>
    </row>
    <row r="11" spans="1:37" ht="39" customHeight="1" hidden="1">
      <c r="A11" s="466"/>
      <c r="B11" s="467"/>
      <c r="C11" s="446"/>
      <c r="D11" s="468"/>
      <c r="E11" s="469" t="s">
        <v>27</v>
      </c>
      <c r="F11" s="113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  <c r="AA11" s="227"/>
      <c r="AB11" s="228"/>
      <c r="AC11" s="103" t="s">
        <v>79</v>
      </c>
      <c r="AD11" s="163"/>
      <c r="AE11" s="106"/>
      <c r="AF11" s="387"/>
      <c r="AG11" s="387"/>
      <c r="AH11" s="441"/>
      <c r="AI11" s="438"/>
      <c r="AJ11" s="374"/>
      <c r="AK11" s="161">
        <v>1.1574074074074073E-05</v>
      </c>
    </row>
    <row r="12" spans="1:36" s="37" customFormat="1" ht="15.75" customHeight="1" outlineLevel="1">
      <c r="A12" s="33" t="s">
        <v>56</v>
      </c>
      <c r="B12" s="34" t="s">
        <v>45</v>
      </c>
      <c r="C12" s="35"/>
      <c r="D12" s="36"/>
      <c r="E12" s="82"/>
      <c r="AA12" s="213"/>
      <c r="AB12" s="229"/>
      <c r="AC12" s="200"/>
      <c r="AD12" s="201"/>
      <c r="AE12" s="202"/>
      <c r="AF12" s="470"/>
      <c r="AG12" s="470"/>
      <c r="AH12" s="470"/>
      <c r="AI12" s="471"/>
      <c r="AJ12" s="472"/>
    </row>
    <row r="13" spans="1:36" s="37" customFormat="1" ht="15.75" customHeight="1" outlineLevel="1">
      <c r="A13" s="33"/>
      <c r="B13" s="34"/>
      <c r="C13" s="35"/>
      <c r="D13" s="36"/>
      <c r="E13" s="82"/>
      <c r="AA13" s="230"/>
      <c r="AB13" s="231"/>
      <c r="AC13" s="200"/>
      <c r="AD13" s="201"/>
      <c r="AE13" s="202"/>
      <c r="AF13" s="470"/>
      <c r="AG13" s="470"/>
      <c r="AH13" s="470"/>
      <c r="AI13" s="471"/>
      <c r="AJ13" s="472"/>
    </row>
    <row r="14" spans="1:36" s="37" customFormat="1" ht="15.75" customHeight="1" outlineLevel="1">
      <c r="A14" s="33"/>
      <c r="B14" s="34"/>
      <c r="C14" s="35"/>
      <c r="D14" s="36"/>
      <c r="E14" s="82"/>
      <c r="AA14" s="230"/>
      <c r="AB14" s="231"/>
      <c r="AC14" s="200"/>
      <c r="AD14" s="201"/>
      <c r="AE14" s="202"/>
      <c r="AF14" s="470"/>
      <c r="AG14" s="470"/>
      <c r="AH14" s="470"/>
      <c r="AI14" s="471"/>
      <c r="AJ14" s="472"/>
    </row>
    <row r="15" spans="1:36" s="58" customFormat="1" ht="26.25" customHeight="1" outlineLevel="1">
      <c r="A15" s="45" t="s">
        <v>40</v>
      </c>
      <c r="B15" s="46"/>
      <c r="C15" s="47"/>
      <c r="D15" s="48"/>
      <c r="E15" s="49"/>
      <c r="F15" s="50"/>
      <c r="G15" s="51"/>
      <c r="H15" s="50"/>
      <c r="I15" s="51"/>
      <c r="J15" s="51"/>
      <c r="K15" s="51"/>
      <c r="L15" s="51"/>
      <c r="M15" s="51"/>
      <c r="N15" s="51"/>
      <c r="O15" s="51"/>
      <c r="P15" s="50"/>
      <c r="Q15" s="51"/>
      <c r="R15" s="50"/>
      <c r="S15" s="51"/>
      <c r="T15" s="51"/>
      <c r="U15" s="51"/>
      <c r="V15" s="51"/>
      <c r="W15" s="51"/>
      <c r="X15" s="51"/>
      <c r="Y15" s="51"/>
      <c r="Z15" s="51"/>
      <c r="AA15" s="232"/>
      <c r="AB15" s="233"/>
      <c r="AC15" s="200"/>
      <c r="AD15" s="201"/>
      <c r="AE15" s="202"/>
      <c r="AF15" s="470"/>
      <c r="AG15" s="470"/>
      <c r="AH15" s="470"/>
      <c r="AI15" s="471"/>
      <c r="AJ15" s="472"/>
    </row>
    <row r="16" spans="1:36" s="58" customFormat="1" ht="6.75" customHeight="1" outlineLevel="1">
      <c r="A16" s="45"/>
      <c r="B16" s="46"/>
      <c r="C16" s="47"/>
      <c r="D16" s="48"/>
      <c r="E16" s="49"/>
      <c r="F16" s="50"/>
      <c r="G16" s="51"/>
      <c r="H16" s="50"/>
      <c r="I16" s="51"/>
      <c r="J16" s="51"/>
      <c r="K16" s="51"/>
      <c r="L16" s="51"/>
      <c r="M16" s="51"/>
      <c r="N16" s="51"/>
      <c r="O16" s="51"/>
      <c r="P16" s="50"/>
      <c r="Q16" s="51"/>
      <c r="R16" s="50"/>
      <c r="S16" s="51"/>
      <c r="T16" s="51"/>
      <c r="U16" s="51"/>
      <c r="V16" s="51"/>
      <c r="W16" s="51"/>
      <c r="X16" s="51"/>
      <c r="Y16" s="51"/>
      <c r="Z16" s="51"/>
      <c r="AA16" s="200"/>
      <c r="AB16" s="200"/>
      <c r="AC16" s="200"/>
      <c r="AD16" s="201"/>
      <c r="AE16" s="202"/>
      <c r="AF16" s="202"/>
      <c r="AG16" s="202"/>
      <c r="AH16" s="202"/>
      <c r="AI16" s="202"/>
      <c r="AJ16" s="202"/>
    </row>
    <row r="17" spans="1:37" s="58" customFormat="1" ht="41.25" customHeight="1" outlineLevel="1">
      <c r="A17" s="45" t="s">
        <v>41</v>
      </c>
      <c r="B17" s="57"/>
      <c r="C17" s="61"/>
      <c r="E17" s="62"/>
      <c r="F17" s="7"/>
      <c r="H17" s="7"/>
      <c r="P17" s="7"/>
      <c r="R17" s="7"/>
      <c r="AA17" s="200"/>
      <c r="AB17" s="200"/>
      <c r="AC17" s="200"/>
      <c r="AD17" s="201"/>
      <c r="AE17" s="202"/>
      <c r="AF17" s="470"/>
      <c r="AG17" s="470"/>
      <c r="AH17" s="470"/>
      <c r="AI17" s="470"/>
      <c r="AJ17" s="470"/>
      <c r="AK17" s="48"/>
    </row>
    <row r="18" spans="1:37" ht="12.75">
      <c r="A18" s="63"/>
      <c r="B18" s="4"/>
      <c r="C18" s="5"/>
      <c r="E18" s="6"/>
      <c r="AA18" s="200"/>
      <c r="AB18" s="200"/>
      <c r="AC18" s="200"/>
      <c r="AD18" s="201"/>
      <c r="AE18" s="202"/>
      <c r="AF18" s="470"/>
      <c r="AG18" s="470"/>
      <c r="AH18" s="470"/>
      <c r="AI18" s="470"/>
      <c r="AJ18" s="470"/>
      <c r="AK18" s="207"/>
    </row>
    <row r="19" spans="1:37" ht="27.75" customHeight="1" hidden="1">
      <c r="A19" s="45" t="s">
        <v>42</v>
      </c>
      <c r="AA19" s="200"/>
      <c r="AB19" s="200"/>
      <c r="AC19" s="200"/>
      <c r="AD19" s="201"/>
      <c r="AE19" s="202"/>
      <c r="AF19" s="470"/>
      <c r="AG19" s="470"/>
      <c r="AH19" s="470"/>
      <c r="AI19" s="470"/>
      <c r="AJ19" s="470"/>
      <c r="AK19" s="207"/>
    </row>
    <row r="20" spans="4:37" ht="12.75" hidden="1">
      <c r="D20" s="85" t="s">
        <v>43</v>
      </c>
      <c r="E20" s="86">
        <v>43591.289303125</v>
      </c>
      <c r="AA20" s="200"/>
      <c r="AB20" s="200"/>
      <c r="AC20" s="200"/>
      <c r="AD20" s="201"/>
      <c r="AE20" s="202"/>
      <c r="AF20" s="470"/>
      <c r="AG20" s="470"/>
      <c r="AH20" s="470"/>
      <c r="AI20" s="470"/>
      <c r="AJ20" s="470"/>
      <c r="AK20" s="207"/>
    </row>
  </sheetData>
  <sheetProtection/>
  <mergeCells count="45">
    <mergeCell ref="AF17:AF18"/>
    <mergeCell ref="AG17:AG18"/>
    <mergeCell ref="AH17:AH18"/>
    <mergeCell ref="AI17:AI18"/>
    <mergeCell ref="AJ17:AJ18"/>
    <mergeCell ref="AF19:AF20"/>
    <mergeCell ref="AG19:AG20"/>
    <mergeCell ref="AH19:AH20"/>
    <mergeCell ref="AI19:AI20"/>
    <mergeCell ref="AJ19:AJ20"/>
    <mergeCell ref="AG10:AG11"/>
    <mergeCell ref="AH10:AH11"/>
    <mergeCell ref="AI10:AI11"/>
    <mergeCell ref="AJ10:AJ11"/>
    <mergeCell ref="AF12:AF15"/>
    <mergeCell ref="AG12:AG15"/>
    <mergeCell ref="AH12:AH15"/>
    <mergeCell ref="AI12:AI15"/>
    <mergeCell ref="AJ12:AJ15"/>
    <mergeCell ref="AG8:AG9"/>
    <mergeCell ref="AH8:AH9"/>
    <mergeCell ref="AI8:AI9"/>
    <mergeCell ref="AJ8:AJ9"/>
    <mergeCell ref="A10:A11"/>
    <mergeCell ref="B10:B11"/>
    <mergeCell ref="C10:C11"/>
    <mergeCell ref="D10:D11"/>
    <mergeCell ref="E10:E11"/>
    <mergeCell ref="AF10:AF11"/>
    <mergeCell ref="A8:A9"/>
    <mergeCell ref="B8:B9"/>
    <mergeCell ref="C8:C9"/>
    <mergeCell ref="D8:D9"/>
    <mergeCell ref="E8:E9"/>
    <mergeCell ref="AF8:AF9"/>
    <mergeCell ref="A1:AJ1"/>
    <mergeCell ref="A2:AJ2"/>
    <mergeCell ref="A4:AJ4"/>
    <mergeCell ref="A6:A7"/>
    <mergeCell ref="B6:B7"/>
    <mergeCell ref="C6:C7"/>
    <mergeCell ref="D6:D7"/>
    <mergeCell ref="E6:E7"/>
    <mergeCell ref="F6:Z6"/>
    <mergeCell ref="AA6:A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5"/>
  <sheetViews>
    <sheetView zoomScale="55" zoomScaleNormal="55" zoomScalePageLayoutView="0" workbookViewId="0" topLeftCell="A1">
      <selection activeCell="F29" sqref="F29"/>
    </sheetView>
  </sheetViews>
  <sheetFormatPr defaultColWidth="9.140625" defaultRowHeight="15" outlineLevelRow="1" outlineLevelCol="1"/>
  <cols>
    <col min="1" max="1" width="4.28125" style="8" customWidth="1"/>
    <col min="2" max="2" width="6.421875" style="64" hidden="1" customWidth="1"/>
    <col min="3" max="3" width="33.57421875" style="13" customWidth="1"/>
    <col min="4" max="4" width="49.00390625" style="8" customWidth="1"/>
    <col min="5" max="5" width="8.8515625" style="8" customWidth="1"/>
    <col min="6" max="6" width="28.00390625" style="65" customWidth="1"/>
    <col min="7" max="16" width="4.7109375" style="8" customWidth="1"/>
    <col min="17" max="17" width="4.7109375" style="9" customWidth="1"/>
    <col min="18" max="18" width="4.7109375" style="1" customWidth="1"/>
    <col min="19" max="19" width="4.7109375" style="83" customWidth="1"/>
    <col min="20" max="20" width="4.7109375" style="11" customWidth="1"/>
    <col min="21" max="21" width="4.7109375" style="11" customWidth="1" outlineLevel="1"/>
    <col min="22" max="22" width="4.7109375" style="84" customWidth="1" outlineLevel="1"/>
    <col min="23" max="23" width="4.7109375" style="8" customWidth="1" outlineLevel="1"/>
    <col min="24" max="27" width="4.7109375" style="8" customWidth="1"/>
    <col min="28" max="29" width="0" style="8" hidden="1" customWidth="1"/>
    <col min="30" max="30" width="11.421875" style="8" customWidth="1"/>
    <col min="31" max="37" width="9.140625" style="8" customWidth="1"/>
    <col min="38" max="38" width="9.140625" style="8" hidden="1" customWidth="1"/>
    <col min="39" max="16384" width="9.140625" style="8" customWidth="1"/>
  </cols>
  <sheetData>
    <row r="1" spans="1:35" ht="60.75" customHeight="1">
      <c r="A1" s="331" t="s">
        <v>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</row>
    <row r="2" spans="1:35" ht="65.25" customHeight="1">
      <c r="A2" s="418" t="s">
        <v>24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</row>
    <row r="3" spans="1:35" ht="12.75">
      <c r="A3" s="3" t="s">
        <v>117</v>
      </c>
      <c r="B3" s="4"/>
      <c r="C3" s="5"/>
      <c r="D3" s="3"/>
      <c r="E3" s="3"/>
      <c r="F3" s="6"/>
      <c r="G3" s="7"/>
      <c r="I3" s="7"/>
      <c r="S3" s="10"/>
      <c r="V3" s="10"/>
      <c r="W3" s="12"/>
      <c r="AI3" s="66" t="s">
        <v>55</v>
      </c>
    </row>
    <row r="4" spans="1:35" ht="84.75" customHeight="1">
      <c r="A4" s="334" t="s">
        <v>168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</row>
    <row r="5" spans="1:22" s="89" customFormat="1" ht="16.5" outlineLevel="1" thickBot="1">
      <c r="A5" s="87"/>
      <c r="B5" s="34"/>
      <c r="C5" s="35" t="s">
        <v>22</v>
      </c>
      <c r="D5" s="36">
        <v>650</v>
      </c>
      <c r="E5" s="36"/>
      <c r="F5" s="88"/>
      <c r="Q5" s="90"/>
      <c r="R5" s="91"/>
      <c r="S5" s="92"/>
      <c r="T5" s="93"/>
      <c r="U5" s="93"/>
      <c r="V5" s="94"/>
    </row>
    <row r="6" spans="1:37" ht="37.5" customHeight="1" thickBot="1">
      <c r="A6" s="335" t="s">
        <v>0</v>
      </c>
      <c r="B6" s="337" t="s">
        <v>1</v>
      </c>
      <c r="C6" s="343" t="s">
        <v>2</v>
      </c>
      <c r="D6" s="345" t="s">
        <v>3</v>
      </c>
      <c r="E6" s="314"/>
      <c r="F6" s="341" t="s">
        <v>4</v>
      </c>
      <c r="G6" s="362" t="s">
        <v>66</v>
      </c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8"/>
      <c r="AB6" s="326" t="s">
        <v>6</v>
      </c>
      <c r="AC6" s="327"/>
      <c r="AD6" s="324"/>
      <c r="AE6" s="324"/>
      <c r="AF6" s="324"/>
      <c r="AG6" s="324"/>
      <c r="AH6" s="324"/>
      <c r="AI6" s="324"/>
      <c r="AJ6" s="324"/>
      <c r="AK6" s="325"/>
    </row>
    <row r="7" spans="1:37" ht="135" customHeight="1" thickBot="1">
      <c r="A7" s="419"/>
      <c r="B7" s="456"/>
      <c r="C7" s="422"/>
      <c r="D7" s="423"/>
      <c r="E7" s="315" t="s">
        <v>137</v>
      </c>
      <c r="F7" s="457"/>
      <c r="G7" s="305" t="s">
        <v>199</v>
      </c>
      <c r="H7" s="306" t="s">
        <v>200</v>
      </c>
      <c r="I7" s="306" t="s">
        <v>201</v>
      </c>
      <c r="J7" s="306" t="s">
        <v>202</v>
      </c>
      <c r="K7" s="306" t="s">
        <v>203</v>
      </c>
      <c r="L7" s="306" t="s">
        <v>204</v>
      </c>
      <c r="M7" s="306" t="s">
        <v>205</v>
      </c>
      <c r="N7" s="306" t="s">
        <v>206</v>
      </c>
      <c r="O7" s="306" t="s">
        <v>207</v>
      </c>
      <c r="P7" s="306" t="s">
        <v>208</v>
      </c>
      <c r="Q7" s="306" t="s">
        <v>209</v>
      </c>
      <c r="R7" s="306" t="s">
        <v>210</v>
      </c>
      <c r="S7" s="306" t="s">
        <v>211</v>
      </c>
      <c r="T7" s="306" t="s">
        <v>212</v>
      </c>
      <c r="U7" s="306" t="s">
        <v>213</v>
      </c>
      <c r="V7" s="306" t="s">
        <v>214</v>
      </c>
      <c r="W7" s="306" t="s">
        <v>215</v>
      </c>
      <c r="X7" s="306" t="s">
        <v>216</v>
      </c>
      <c r="Y7" s="306" t="s">
        <v>217</v>
      </c>
      <c r="Z7" s="306" t="s">
        <v>218</v>
      </c>
      <c r="AA7" s="307" t="s">
        <v>219</v>
      </c>
      <c r="AB7" s="191" t="s">
        <v>67</v>
      </c>
      <c r="AC7" s="225" t="s">
        <v>68</v>
      </c>
      <c r="AD7" s="114" t="s">
        <v>14</v>
      </c>
      <c r="AE7" s="115" t="s">
        <v>69</v>
      </c>
      <c r="AF7" s="118" t="s">
        <v>70</v>
      </c>
      <c r="AG7" s="118" t="s">
        <v>6</v>
      </c>
      <c r="AH7" s="120" t="s">
        <v>19</v>
      </c>
      <c r="AI7" s="120" t="s">
        <v>46</v>
      </c>
      <c r="AJ7" s="19" t="s">
        <v>20</v>
      </c>
      <c r="AK7" s="20" t="s">
        <v>21</v>
      </c>
    </row>
    <row r="8" spans="1:38" ht="18" customHeight="1">
      <c r="A8" s="482">
        <v>1</v>
      </c>
      <c r="B8" s="483">
        <v>21</v>
      </c>
      <c r="C8" s="432" t="s">
        <v>169</v>
      </c>
      <c r="D8" s="432" t="s">
        <v>170</v>
      </c>
      <c r="E8" s="473">
        <v>190</v>
      </c>
      <c r="F8" s="434" t="s">
        <v>31</v>
      </c>
      <c r="G8" s="157">
        <v>0</v>
      </c>
      <c r="H8" s="158">
        <v>0</v>
      </c>
      <c r="I8" s="158">
        <v>0</v>
      </c>
      <c r="J8" s="158">
        <v>5</v>
      </c>
      <c r="K8" s="158">
        <v>0</v>
      </c>
      <c r="L8" s="158">
        <v>0</v>
      </c>
      <c r="M8" s="158">
        <v>5</v>
      </c>
      <c r="N8" s="158">
        <v>0</v>
      </c>
      <c r="O8" s="158">
        <v>5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9">
        <v>0</v>
      </c>
      <c r="AB8" s="298">
        <v>0.49377314814814816</v>
      </c>
      <c r="AC8" s="123">
        <v>0.49774305555555554</v>
      </c>
      <c r="AD8" s="214">
        <f aca="true" t="shared" si="0" ref="AD8:AD17">AC8-AB8</f>
        <v>0.00396990740740738</v>
      </c>
      <c r="AE8" s="215">
        <f>(G8+H8+I8+J8+K8+L8+M8+N8+O8+P8+Q8+R8+S8+T8+U8+V8+W8+X8+Y8+Z8+AA8)*AL8</f>
        <v>0.0001736111111111111</v>
      </c>
      <c r="AF8" s="214">
        <f aca="true" t="shared" si="1" ref="AF8:AF17">AD8+AE8</f>
        <v>0.004143518518518492</v>
      </c>
      <c r="AG8" s="485">
        <f>AF8</f>
        <v>0.004143518518518492</v>
      </c>
      <c r="AH8" s="425">
        <v>1</v>
      </c>
      <c r="AI8" s="425">
        <v>200</v>
      </c>
      <c r="AJ8" s="486">
        <v>1</v>
      </c>
      <c r="AK8" s="439" t="s">
        <v>74</v>
      </c>
      <c r="AL8" s="161">
        <v>1.1574074074074073E-05</v>
      </c>
    </row>
    <row r="9" spans="1:38" ht="18" customHeight="1">
      <c r="A9" s="476">
        <v>6</v>
      </c>
      <c r="B9" s="484"/>
      <c r="C9" s="433"/>
      <c r="D9" s="433" t="s">
        <v>170</v>
      </c>
      <c r="E9" s="474"/>
      <c r="F9" s="435" t="s">
        <v>31</v>
      </c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1"/>
      <c r="AB9" s="227"/>
      <c r="AC9" s="97"/>
      <c r="AD9" s="97" t="s">
        <v>79</v>
      </c>
      <c r="AE9" s="162"/>
      <c r="AF9" s="97"/>
      <c r="AG9" s="395"/>
      <c r="AH9" s="376"/>
      <c r="AI9" s="376"/>
      <c r="AJ9" s="378"/>
      <c r="AK9" s="380"/>
      <c r="AL9" s="161">
        <v>1.1574074074074073E-05</v>
      </c>
    </row>
    <row r="10" spans="1:38" ht="18" customHeight="1">
      <c r="A10" s="476">
        <v>2</v>
      </c>
      <c r="B10" s="484">
        <v>101</v>
      </c>
      <c r="C10" s="433" t="s">
        <v>36</v>
      </c>
      <c r="D10" s="433" t="s">
        <v>171</v>
      </c>
      <c r="E10" s="474">
        <v>80</v>
      </c>
      <c r="F10" s="435" t="s">
        <v>27</v>
      </c>
      <c r="G10" s="78">
        <v>0</v>
      </c>
      <c r="H10" s="79">
        <v>0</v>
      </c>
      <c r="I10" s="79">
        <v>5</v>
      </c>
      <c r="J10" s="79">
        <v>5</v>
      </c>
      <c r="K10" s="79">
        <v>0</v>
      </c>
      <c r="L10" s="79">
        <v>0</v>
      </c>
      <c r="M10" s="79">
        <v>5</v>
      </c>
      <c r="N10" s="79">
        <v>0</v>
      </c>
      <c r="O10" s="79">
        <v>5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</v>
      </c>
      <c r="Z10" s="79">
        <v>0</v>
      </c>
      <c r="AA10" s="81">
        <v>0</v>
      </c>
      <c r="AB10" s="227">
        <v>0.5230787037037037</v>
      </c>
      <c r="AC10" s="97">
        <v>0.5277083333333333</v>
      </c>
      <c r="AD10" s="97">
        <f>AC10-AB10</f>
        <v>0.00462962962962965</v>
      </c>
      <c r="AE10" s="162">
        <f>(G10+H10+I10+J10+K10+L10+M10+N10+O10+P10+Q10+R10+S10+T10+U10+V10+W10+X10+Y10+Z10+AA10)*AL10</f>
        <v>0.00028935185185185184</v>
      </c>
      <c r="AF10" s="97">
        <f>AD10+AE10</f>
        <v>0.004918981481481502</v>
      </c>
      <c r="AG10" s="395">
        <f>AF10</f>
        <v>0.004918981481481502</v>
      </c>
      <c r="AH10" s="376">
        <v>2</v>
      </c>
      <c r="AI10" s="376">
        <v>180</v>
      </c>
      <c r="AJ10" s="378">
        <f>AG10/AG$8*AJ$8</f>
        <v>1.1871508379888394</v>
      </c>
      <c r="AK10" s="380" t="s">
        <v>74</v>
      </c>
      <c r="AL10" s="161">
        <v>1.1574074074074073E-05</v>
      </c>
    </row>
    <row r="11" spans="1:38" ht="18" customHeight="1">
      <c r="A11" s="476">
        <v>10</v>
      </c>
      <c r="B11" s="484"/>
      <c r="C11" s="433" t="s">
        <v>36</v>
      </c>
      <c r="D11" s="433" t="s">
        <v>171</v>
      </c>
      <c r="E11" s="474"/>
      <c r="F11" s="435" t="s">
        <v>27</v>
      </c>
      <c r="G11" s="78">
        <v>0</v>
      </c>
      <c r="H11" s="79">
        <v>0</v>
      </c>
      <c r="I11" s="79">
        <v>0</v>
      </c>
      <c r="J11" s="79">
        <v>20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5</v>
      </c>
      <c r="Z11" s="79">
        <v>5</v>
      </c>
      <c r="AA11" s="81">
        <v>5</v>
      </c>
      <c r="AB11" s="227">
        <v>0.5856481481481481</v>
      </c>
      <c r="AC11" s="97">
        <v>0.5904398148148148</v>
      </c>
      <c r="AD11" s="97">
        <f>AC11-AB11</f>
        <v>0.0047916666666666385</v>
      </c>
      <c r="AE11" s="162">
        <f>(G11+H11+I11+J11+K11+L11+M11+N11+O11+P11+Q11+R11+S11+T11+U11+V11+W11+X11+Y11+Z11+AA11)*AL11</f>
        <v>0.0004050925925925926</v>
      </c>
      <c r="AF11" s="97">
        <f>AD11+AE11</f>
        <v>0.005196759259259231</v>
      </c>
      <c r="AG11" s="395"/>
      <c r="AH11" s="376"/>
      <c r="AI11" s="376"/>
      <c r="AJ11" s="378"/>
      <c r="AK11" s="380"/>
      <c r="AL11" s="161">
        <v>1.1574074074074073E-05</v>
      </c>
    </row>
    <row r="12" spans="1:38" ht="18" customHeight="1">
      <c r="A12" s="476">
        <v>3</v>
      </c>
      <c r="B12" s="484">
        <v>22</v>
      </c>
      <c r="C12" s="433" t="s">
        <v>25</v>
      </c>
      <c r="D12" s="433" t="s">
        <v>172</v>
      </c>
      <c r="E12" s="474">
        <v>120</v>
      </c>
      <c r="F12" s="435" t="s">
        <v>27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1"/>
      <c r="AB12" s="227"/>
      <c r="AC12" s="97"/>
      <c r="AD12" s="97" t="s">
        <v>79</v>
      </c>
      <c r="AE12" s="162"/>
      <c r="AF12" s="97"/>
      <c r="AG12" s="395">
        <f>AF13</f>
        <v>0.004999999999999942</v>
      </c>
      <c r="AH12" s="376">
        <v>3</v>
      </c>
      <c r="AI12" s="376">
        <v>165</v>
      </c>
      <c r="AJ12" s="378">
        <f>AG12/AG$8*AJ$8</f>
        <v>1.206703910614519</v>
      </c>
      <c r="AK12" s="380" t="s">
        <v>83</v>
      </c>
      <c r="AL12" s="161">
        <v>1.1574074074074073E-05</v>
      </c>
    </row>
    <row r="13" spans="1:38" ht="18" customHeight="1">
      <c r="A13" s="476">
        <v>12.8</v>
      </c>
      <c r="B13" s="484"/>
      <c r="C13" s="433" t="s">
        <v>25</v>
      </c>
      <c r="D13" s="433" t="s">
        <v>172</v>
      </c>
      <c r="E13" s="474"/>
      <c r="F13" s="435" t="s">
        <v>27</v>
      </c>
      <c r="G13" s="78">
        <v>0</v>
      </c>
      <c r="H13" s="79">
        <v>0</v>
      </c>
      <c r="I13" s="79">
        <v>0</v>
      </c>
      <c r="J13" s="79">
        <v>5</v>
      </c>
      <c r="K13" s="79">
        <v>5</v>
      </c>
      <c r="L13" s="79">
        <v>0</v>
      </c>
      <c r="M13" s="79">
        <v>5</v>
      </c>
      <c r="N13" s="79">
        <v>5</v>
      </c>
      <c r="O13" s="79">
        <v>5</v>
      </c>
      <c r="P13" s="79">
        <v>5</v>
      </c>
      <c r="Q13" s="79">
        <v>0</v>
      </c>
      <c r="R13" s="79">
        <v>0</v>
      </c>
      <c r="S13" s="79">
        <v>0</v>
      </c>
      <c r="T13" s="79">
        <v>20</v>
      </c>
      <c r="U13" s="79">
        <v>0</v>
      </c>
      <c r="V13" s="79">
        <v>0</v>
      </c>
      <c r="W13" s="79">
        <v>0</v>
      </c>
      <c r="X13" s="79">
        <v>0</v>
      </c>
      <c r="Y13" s="79">
        <v>5</v>
      </c>
      <c r="Z13" s="79">
        <v>0</v>
      </c>
      <c r="AA13" s="81">
        <v>0</v>
      </c>
      <c r="AB13" s="227">
        <v>0.5635416666666667</v>
      </c>
      <c r="AC13" s="97">
        <v>0.5679050925925926</v>
      </c>
      <c r="AD13" s="97">
        <f t="shared" si="0"/>
        <v>0.004363425925925868</v>
      </c>
      <c r="AE13" s="162">
        <f>(G13+H13+I13+J13+K13+L13+M13+N13+O13+P13+Q13+R13+S13+T13+U13+V13+W13+X13+Y13+Z13+AA13)*AL13</f>
        <v>0.000636574074074074</v>
      </c>
      <c r="AF13" s="97">
        <f t="shared" si="1"/>
        <v>0.004999999999999942</v>
      </c>
      <c r="AG13" s="395"/>
      <c r="AH13" s="376"/>
      <c r="AI13" s="376"/>
      <c r="AJ13" s="378"/>
      <c r="AK13" s="380"/>
      <c r="AL13" s="161">
        <v>1.1574074074074073E-05</v>
      </c>
    </row>
    <row r="14" spans="1:38" ht="18" customHeight="1">
      <c r="A14" s="476">
        <v>4</v>
      </c>
      <c r="B14" s="484">
        <v>19</v>
      </c>
      <c r="C14" s="433" t="s">
        <v>32</v>
      </c>
      <c r="D14" s="433" t="s">
        <v>173</v>
      </c>
      <c r="E14" s="474">
        <v>120</v>
      </c>
      <c r="F14" s="435" t="s">
        <v>31</v>
      </c>
      <c r="G14" s="78">
        <v>0</v>
      </c>
      <c r="H14" s="79">
        <v>0</v>
      </c>
      <c r="I14" s="79">
        <v>0</v>
      </c>
      <c r="J14" s="79">
        <v>20</v>
      </c>
      <c r="K14" s="79">
        <v>0</v>
      </c>
      <c r="L14" s="79">
        <v>0</v>
      </c>
      <c r="M14" s="79">
        <v>5</v>
      </c>
      <c r="N14" s="79">
        <v>0</v>
      </c>
      <c r="O14" s="79">
        <v>5</v>
      </c>
      <c r="P14" s="79">
        <v>5</v>
      </c>
      <c r="Q14" s="79">
        <v>0</v>
      </c>
      <c r="R14" s="79">
        <v>0</v>
      </c>
      <c r="S14" s="79">
        <v>0</v>
      </c>
      <c r="T14" s="79">
        <v>20</v>
      </c>
      <c r="U14" s="79">
        <v>5</v>
      </c>
      <c r="V14" s="79">
        <v>0</v>
      </c>
      <c r="W14" s="79">
        <v>0</v>
      </c>
      <c r="X14" s="79">
        <v>5</v>
      </c>
      <c r="Y14" s="79">
        <v>5</v>
      </c>
      <c r="Z14" s="79">
        <v>0</v>
      </c>
      <c r="AA14" s="81">
        <v>5</v>
      </c>
      <c r="AB14" s="227">
        <v>0.5085879629629629</v>
      </c>
      <c r="AC14" s="97">
        <v>0.5127662037037037</v>
      </c>
      <c r="AD14" s="97">
        <f t="shared" si="0"/>
        <v>0.004178240740740802</v>
      </c>
      <c r="AE14" s="162">
        <f>(G14+H14+I14+J14+K14+L14+M14+N14+O14+P14+Q14+R14+S14+T14+U14+V14+W14+X14+Y14+Z14+AA14)*AL14</f>
        <v>0.0008680555555555555</v>
      </c>
      <c r="AF14" s="97">
        <f t="shared" si="1"/>
        <v>0.005046296296296358</v>
      </c>
      <c r="AG14" s="395">
        <f>AF14</f>
        <v>0.005046296296296358</v>
      </c>
      <c r="AH14" s="376">
        <v>4</v>
      </c>
      <c r="AI14" s="376">
        <v>150</v>
      </c>
      <c r="AJ14" s="378">
        <f>AG14/AG$8*AJ$8</f>
        <v>1.2178770949720898</v>
      </c>
      <c r="AK14" s="380" t="s">
        <v>83</v>
      </c>
      <c r="AL14" s="161">
        <v>1.1574074074074073E-05</v>
      </c>
    </row>
    <row r="15" spans="1:38" ht="18" customHeight="1">
      <c r="A15" s="476">
        <v>17.4</v>
      </c>
      <c r="B15" s="484"/>
      <c r="C15" s="433" t="s">
        <v>32</v>
      </c>
      <c r="D15" s="433" t="s">
        <v>173</v>
      </c>
      <c r="E15" s="474"/>
      <c r="F15" s="435" t="s">
        <v>31</v>
      </c>
      <c r="G15" s="78">
        <v>0</v>
      </c>
      <c r="H15" s="79">
        <v>0</v>
      </c>
      <c r="I15" s="79">
        <v>0</v>
      </c>
      <c r="J15" s="79">
        <v>20</v>
      </c>
      <c r="K15" s="79">
        <v>0</v>
      </c>
      <c r="L15" s="79">
        <v>0</v>
      </c>
      <c r="M15" s="79">
        <v>0</v>
      </c>
      <c r="N15" s="79">
        <v>0</v>
      </c>
      <c r="O15" s="79">
        <v>5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</v>
      </c>
      <c r="Z15" s="79">
        <v>0</v>
      </c>
      <c r="AA15" s="81">
        <v>5</v>
      </c>
      <c r="AB15" s="227">
        <v>0.5711574074074074</v>
      </c>
      <c r="AC15" s="97" t="s">
        <v>167</v>
      </c>
      <c r="AD15" s="316" t="s">
        <v>234</v>
      </c>
      <c r="AE15" s="317">
        <v>0.0004050925925925926</v>
      </c>
      <c r="AF15" s="316" t="s">
        <v>167</v>
      </c>
      <c r="AG15" s="395"/>
      <c r="AH15" s="376"/>
      <c r="AI15" s="376"/>
      <c r="AJ15" s="378"/>
      <c r="AK15" s="380"/>
      <c r="AL15" s="161">
        <v>1.1574074074074073E-05</v>
      </c>
    </row>
    <row r="16" spans="1:38" ht="15" customHeight="1">
      <c r="A16" s="476">
        <v>5</v>
      </c>
      <c r="B16" s="484">
        <v>20</v>
      </c>
      <c r="C16" s="433" t="s">
        <v>34</v>
      </c>
      <c r="D16" s="433" t="s">
        <v>174</v>
      </c>
      <c r="E16" s="474">
        <v>100</v>
      </c>
      <c r="F16" s="435" t="s">
        <v>31</v>
      </c>
      <c r="G16" s="78">
        <v>0</v>
      </c>
      <c r="H16" s="79">
        <v>0</v>
      </c>
      <c r="I16" s="79">
        <v>5</v>
      </c>
      <c r="J16" s="79">
        <v>5</v>
      </c>
      <c r="K16" s="79">
        <v>5</v>
      </c>
      <c r="L16" s="79">
        <v>0</v>
      </c>
      <c r="M16" s="79">
        <v>5</v>
      </c>
      <c r="N16" s="79">
        <v>0</v>
      </c>
      <c r="O16" s="79">
        <v>5</v>
      </c>
      <c r="P16" s="79">
        <v>5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5</v>
      </c>
      <c r="Y16" s="79">
        <v>5</v>
      </c>
      <c r="Z16" s="79">
        <v>5</v>
      </c>
      <c r="AA16" s="81">
        <v>5</v>
      </c>
      <c r="AB16" s="227">
        <v>0.5209953703703704</v>
      </c>
      <c r="AC16" s="97">
        <v>0.5257870370370371</v>
      </c>
      <c r="AD16" s="97">
        <f t="shared" si="0"/>
        <v>0.0047916666666667496</v>
      </c>
      <c r="AE16" s="162">
        <f>(G16+H16+I16+J16+K16+L16+M16+N16+O16+P16+Q16+R16+S16+T16+U16+V16+W16+X16+Y16+Z16+AA16)*AL16</f>
        <v>0.0005787037037037037</v>
      </c>
      <c r="AF16" s="97">
        <f t="shared" si="1"/>
        <v>0.005370370370370453</v>
      </c>
      <c r="AG16" s="395">
        <f>AF17</f>
        <v>0.00533564814814819</v>
      </c>
      <c r="AH16" s="376">
        <v>5</v>
      </c>
      <c r="AI16" s="376">
        <v>140</v>
      </c>
      <c r="AJ16" s="378">
        <f>AG16/AG$8*AJ$8</f>
        <v>1.2877094972067225</v>
      </c>
      <c r="AK16" s="380" t="s">
        <v>83</v>
      </c>
      <c r="AL16" s="161">
        <v>1.1574074074074073E-05</v>
      </c>
    </row>
    <row r="17" spans="1:38" ht="15" customHeight="1" thickBot="1">
      <c r="A17" s="476">
        <v>22</v>
      </c>
      <c r="B17" s="487"/>
      <c r="C17" s="433" t="s">
        <v>34</v>
      </c>
      <c r="D17" s="433" t="s">
        <v>174</v>
      </c>
      <c r="E17" s="474"/>
      <c r="F17" s="435" t="s">
        <v>31</v>
      </c>
      <c r="G17" s="78">
        <v>0</v>
      </c>
      <c r="H17" s="79">
        <v>0</v>
      </c>
      <c r="I17" s="79">
        <v>5</v>
      </c>
      <c r="J17" s="79">
        <v>20</v>
      </c>
      <c r="K17" s="79">
        <v>0</v>
      </c>
      <c r="L17" s="79">
        <v>0</v>
      </c>
      <c r="M17" s="79">
        <v>5</v>
      </c>
      <c r="N17" s="79">
        <v>0</v>
      </c>
      <c r="O17" s="79">
        <v>5</v>
      </c>
      <c r="P17" s="79">
        <v>5</v>
      </c>
      <c r="Q17" s="79">
        <v>0</v>
      </c>
      <c r="R17" s="79">
        <v>0</v>
      </c>
      <c r="S17" s="79">
        <v>0</v>
      </c>
      <c r="T17" s="79">
        <v>0</v>
      </c>
      <c r="U17" s="79">
        <v>5</v>
      </c>
      <c r="V17" s="79">
        <v>0</v>
      </c>
      <c r="W17" s="79">
        <v>0</v>
      </c>
      <c r="X17" s="79">
        <v>0</v>
      </c>
      <c r="Y17" s="79">
        <v>5</v>
      </c>
      <c r="Z17" s="79">
        <v>20</v>
      </c>
      <c r="AA17" s="81">
        <v>20</v>
      </c>
      <c r="AB17" s="227">
        <v>0.5829282407407407</v>
      </c>
      <c r="AC17" s="97">
        <v>0.5872222222222222</v>
      </c>
      <c r="AD17" s="97">
        <f t="shared" si="0"/>
        <v>0.004293981481481524</v>
      </c>
      <c r="AE17" s="162">
        <f>(G17+H17+I17+J17+K17+L17+M17+N17+O17+P17+Q17+R17+S17+T17+U17+V17+W17+X17+Y17+Z17+AA17)*AL17</f>
        <v>0.0010416666666666667</v>
      </c>
      <c r="AF17" s="97">
        <f t="shared" si="1"/>
        <v>0.00533564814814819</v>
      </c>
      <c r="AG17" s="395"/>
      <c r="AH17" s="376"/>
      <c r="AI17" s="376"/>
      <c r="AJ17" s="378"/>
      <c r="AK17" s="380"/>
      <c r="AL17" s="161">
        <v>1.1574074074074073E-05</v>
      </c>
    </row>
    <row r="18" spans="1:38" ht="15" customHeight="1">
      <c r="A18" s="476">
        <v>6</v>
      </c>
      <c r="B18" s="70">
        <v>45</v>
      </c>
      <c r="C18" s="461" t="s">
        <v>115</v>
      </c>
      <c r="D18" s="478" t="s">
        <v>232</v>
      </c>
      <c r="E18" s="474">
        <v>40</v>
      </c>
      <c r="F18" s="480" t="s">
        <v>116</v>
      </c>
      <c r="G18" s="78">
        <v>0</v>
      </c>
      <c r="H18" s="79">
        <v>0</v>
      </c>
      <c r="I18" s="79">
        <v>5</v>
      </c>
      <c r="J18" s="79">
        <v>20</v>
      </c>
      <c r="K18" s="79">
        <v>5</v>
      </c>
      <c r="L18" s="79">
        <v>0</v>
      </c>
      <c r="M18" s="79">
        <v>5</v>
      </c>
      <c r="N18" s="79">
        <v>5</v>
      </c>
      <c r="O18" s="79">
        <v>5</v>
      </c>
      <c r="P18" s="79">
        <v>5</v>
      </c>
      <c r="Q18" s="79">
        <v>0</v>
      </c>
      <c r="R18" s="79">
        <v>0</v>
      </c>
      <c r="S18" s="79">
        <v>0</v>
      </c>
      <c r="T18" s="79">
        <v>0</v>
      </c>
      <c r="U18" s="79">
        <v>5</v>
      </c>
      <c r="V18" s="79">
        <v>0</v>
      </c>
      <c r="W18" s="79">
        <v>0</v>
      </c>
      <c r="X18" s="79">
        <v>5</v>
      </c>
      <c r="Y18" s="79">
        <v>5</v>
      </c>
      <c r="Z18" s="79">
        <v>50</v>
      </c>
      <c r="AA18" s="81">
        <v>20</v>
      </c>
      <c r="AB18" s="227">
        <v>0.644861111111111</v>
      </c>
      <c r="AC18" s="97">
        <v>0.648657407407407</v>
      </c>
      <c r="AD18" s="97">
        <f>AC18-AB18</f>
        <v>0.0037962962962959645</v>
      </c>
      <c r="AE18" s="162">
        <f>(G18+H18+I18+J18+K18+L18+M18+N18+O18+P18+Q18+R18+S18+T18+U18+V18+W18+X18+Y18+Z18+AA18)*AL18</f>
        <v>0.0015625000000000036</v>
      </c>
      <c r="AF18" s="97">
        <f>AD18+AE18</f>
        <v>0.005358796296295968</v>
      </c>
      <c r="AG18" s="395">
        <f>AF18</f>
        <v>0.005358796296295968</v>
      </c>
      <c r="AH18" s="376">
        <v>6</v>
      </c>
      <c r="AI18" s="376">
        <v>130</v>
      </c>
      <c r="AJ18" s="378">
        <f>AG18/AG$8*AJ$8</f>
        <v>1.293296089385404</v>
      </c>
      <c r="AK18" s="380" t="s">
        <v>83</v>
      </c>
      <c r="AL18" s="161">
        <v>1.15740740740741E-05</v>
      </c>
    </row>
    <row r="19" spans="1:38" ht="15" customHeight="1" thickBot="1">
      <c r="A19" s="477">
        <v>26.6</v>
      </c>
      <c r="B19" s="304">
        <v>45</v>
      </c>
      <c r="C19" s="467" t="s">
        <v>115</v>
      </c>
      <c r="D19" s="479" t="s">
        <v>232</v>
      </c>
      <c r="E19" s="475"/>
      <c r="F19" s="481" t="s">
        <v>116</v>
      </c>
      <c r="G19" s="113">
        <v>0</v>
      </c>
      <c r="H19" s="109">
        <v>0</v>
      </c>
      <c r="I19" s="109">
        <v>5</v>
      </c>
      <c r="J19" s="109">
        <v>50</v>
      </c>
      <c r="K19" s="109">
        <v>5</v>
      </c>
      <c r="L19" s="109">
        <v>0</v>
      </c>
      <c r="M19" s="109">
        <v>5</v>
      </c>
      <c r="N19" s="109">
        <v>0</v>
      </c>
      <c r="O19" s="109">
        <v>5</v>
      </c>
      <c r="P19" s="109">
        <v>5</v>
      </c>
      <c r="Q19" s="109">
        <v>0</v>
      </c>
      <c r="R19" s="109">
        <v>0</v>
      </c>
      <c r="S19" s="109">
        <v>0</v>
      </c>
      <c r="T19" s="109">
        <v>0</v>
      </c>
      <c r="U19" s="109">
        <v>20</v>
      </c>
      <c r="V19" s="109">
        <v>0</v>
      </c>
      <c r="W19" s="109">
        <v>0</v>
      </c>
      <c r="X19" s="109">
        <v>5</v>
      </c>
      <c r="Y19" s="109">
        <v>5</v>
      </c>
      <c r="Z19" s="109">
        <v>50</v>
      </c>
      <c r="AA19" s="110">
        <v>50</v>
      </c>
      <c r="AB19" s="299">
        <v>0.706793981481481</v>
      </c>
      <c r="AC19" s="105">
        <v>0.710092592592592</v>
      </c>
      <c r="AD19" s="105">
        <f>AC19-AB19</f>
        <v>0.0032986111111110716</v>
      </c>
      <c r="AE19" s="163">
        <f>(G19+H19+I19+J19+K19+L19+M19+N19+O19+P19+Q19+R19+S19+T19+U19+V19+W19+X19+Y19+Z19+AA19)*AL19</f>
        <v>0.0023726851851851908</v>
      </c>
      <c r="AF19" s="105">
        <f>AD19+AE19</f>
        <v>0.005671296296296263</v>
      </c>
      <c r="AG19" s="397"/>
      <c r="AH19" s="388"/>
      <c r="AI19" s="388"/>
      <c r="AJ19" s="389"/>
      <c r="AK19" s="441"/>
      <c r="AL19" s="161">
        <v>1.15740740740741E-05</v>
      </c>
    </row>
    <row r="20" spans="1:32" s="37" customFormat="1" ht="15.75" outlineLevel="1">
      <c r="A20" s="33"/>
      <c r="B20" s="34"/>
      <c r="C20" s="35"/>
      <c r="D20" s="36"/>
      <c r="E20" s="36"/>
      <c r="F20" s="82"/>
      <c r="Q20" s="39"/>
      <c r="R20" s="40"/>
      <c r="S20" s="42"/>
      <c r="T20" s="43"/>
      <c r="U20" s="43"/>
      <c r="V20" s="44"/>
      <c r="AE20" s="89"/>
      <c r="AF20" s="89"/>
    </row>
    <row r="21" spans="1:37" s="37" customFormat="1" ht="15.75" customHeight="1" outlineLevel="1">
      <c r="A21" s="33"/>
      <c r="B21" s="34"/>
      <c r="C21" s="35"/>
      <c r="D21" s="36"/>
      <c r="E21" s="36"/>
      <c r="F21" s="82"/>
      <c r="AB21" s="200"/>
      <c r="AC21" s="200"/>
      <c r="AD21" s="200"/>
      <c r="AE21" s="201"/>
      <c r="AF21" s="202"/>
      <c r="AG21" s="58"/>
      <c r="AH21" s="58"/>
      <c r="AI21" s="58"/>
      <c r="AJ21" s="58"/>
      <c r="AK21" s="58"/>
    </row>
    <row r="22" spans="1:37" s="37" customFormat="1" ht="15.75" customHeight="1" outlineLevel="1">
      <c r="A22" s="33"/>
      <c r="B22" s="34"/>
      <c r="C22" s="35"/>
      <c r="D22" s="36"/>
      <c r="E22" s="36"/>
      <c r="F22" s="82"/>
      <c r="AB22" s="200"/>
      <c r="AC22" s="200"/>
      <c r="AD22" s="200"/>
      <c r="AE22" s="201"/>
      <c r="AF22" s="202"/>
      <c r="AG22" s="58"/>
      <c r="AH22" s="58"/>
      <c r="AI22" s="58"/>
      <c r="AJ22" s="58"/>
      <c r="AK22" s="58"/>
    </row>
    <row r="23" spans="1:37" s="58" customFormat="1" ht="26.25" customHeight="1" outlineLevel="1">
      <c r="A23" s="45" t="s">
        <v>40</v>
      </c>
      <c r="B23" s="46"/>
      <c r="C23" s="47"/>
      <c r="D23" s="48"/>
      <c r="E23" s="48"/>
      <c r="F23" s="49"/>
      <c r="G23" s="50"/>
      <c r="H23" s="51"/>
      <c r="I23" s="50"/>
      <c r="J23" s="51"/>
      <c r="K23" s="51"/>
      <c r="L23" s="51"/>
      <c r="M23" s="51"/>
      <c r="N23" s="51"/>
      <c r="O23" s="51"/>
      <c r="P23" s="51"/>
      <c r="Q23" s="50"/>
      <c r="R23" s="51"/>
      <c r="S23" s="50"/>
      <c r="T23" s="51"/>
      <c r="U23" s="51"/>
      <c r="V23" s="51"/>
      <c r="W23" s="51"/>
      <c r="X23" s="51"/>
      <c r="Y23" s="51"/>
      <c r="Z23" s="51"/>
      <c r="AA23" s="51"/>
      <c r="AB23" s="200"/>
      <c r="AC23" s="200"/>
      <c r="AD23" s="200"/>
      <c r="AE23" s="201"/>
      <c r="AF23" s="202"/>
      <c r="AG23" s="8"/>
      <c r="AH23" s="8"/>
      <c r="AI23" s="8"/>
      <c r="AJ23" s="8"/>
      <c r="AK23" s="8"/>
    </row>
    <row r="24" spans="1:37" s="58" customFormat="1" ht="6.75" customHeight="1" outlineLevel="1">
      <c r="A24" s="45"/>
      <c r="B24" s="46"/>
      <c r="C24" s="47"/>
      <c r="D24" s="48"/>
      <c r="E24" s="48"/>
      <c r="F24" s="49"/>
      <c r="G24" s="50"/>
      <c r="H24" s="51"/>
      <c r="I24" s="50"/>
      <c r="J24" s="51"/>
      <c r="K24" s="51"/>
      <c r="L24" s="51"/>
      <c r="M24" s="51"/>
      <c r="N24" s="51"/>
      <c r="O24" s="51"/>
      <c r="P24" s="51"/>
      <c r="Q24" s="50"/>
      <c r="R24" s="51"/>
      <c r="S24" s="50"/>
      <c r="T24" s="51"/>
      <c r="U24" s="51"/>
      <c r="V24" s="51"/>
      <c r="W24" s="51"/>
      <c r="X24" s="51"/>
      <c r="Y24" s="51"/>
      <c r="Z24" s="51"/>
      <c r="AA24" s="51"/>
      <c r="AB24" s="200"/>
      <c r="AC24" s="200"/>
      <c r="AD24" s="200"/>
      <c r="AE24" s="201"/>
      <c r="AF24" s="202"/>
      <c r="AG24" s="202"/>
      <c r="AH24" s="202"/>
      <c r="AI24" s="202"/>
      <c r="AJ24" s="202"/>
      <c r="AK24" s="202"/>
    </row>
    <row r="25" spans="1:38" s="58" customFormat="1" ht="27" customHeight="1" outlineLevel="1">
      <c r="A25" s="45" t="s">
        <v>41</v>
      </c>
      <c r="B25" s="57"/>
      <c r="C25" s="61"/>
      <c r="F25" s="62"/>
      <c r="G25" s="7"/>
      <c r="I25" s="7"/>
      <c r="Q25" s="7"/>
      <c r="S25" s="7"/>
      <c r="AB25" s="200"/>
      <c r="AC25" s="200"/>
      <c r="AD25" s="200"/>
      <c r="AE25" s="201"/>
      <c r="AF25" s="202"/>
      <c r="AG25" s="8"/>
      <c r="AH25" s="8"/>
      <c r="AI25" s="8"/>
      <c r="AJ25" s="8"/>
      <c r="AK25" s="8"/>
      <c r="AL25" s="48"/>
    </row>
  </sheetData>
  <sheetProtection/>
  <mergeCells count="75">
    <mergeCell ref="AH16:AH17"/>
    <mergeCell ref="AI16:AI17"/>
    <mergeCell ref="AJ16:AJ17"/>
    <mergeCell ref="AK16:AK17"/>
    <mergeCell ref="AH14:AH15"/>
    <mergeCell ref="AI14:AI15"/>
    <mergeCell ref="AJ14:AJ15"/>
    <mergeCell ref="AK14:AK15"/>
    <mergeCell ref="A16:A17"/>
    <mergeCell ref="B16:B17"/>
    <mergeCell ref="C16:C17"/>
    <mergeCell ref="D16:D17"/>
    <mergeCell ref="F16:F17"/>
    <mergeCell ref="AG16:AG17"/>
    <mergeCell ref="AI12:AI13"/>
    <mergeCell ref="AJ12:AJ13"/>
    <mergeCell ref="AK12:AK13"/>
    <mergeCell ref="A14:A15"/>
    <mergeCell ref="B14:B15"/>
    <mergeCell ref="C14:C15"/>
    <mergeCell ref="D14:D15"/>
    <mergeCell ref="F14:F15"/>
    <mergeCell ref="AG14:AG15"/>
    <mergeCell ref="AI10:AI11"/>
    <mergeCell ref="AJ10:AJ11"/>
    <mergeCell ref="AK10:AK11"/>
    <mergeCell ref="A12:A13"/>
    <mergeCell ref="B12:B13"/>
    <mergeCell ref="C12:C13"/>
    <mergeCell ref="D12:D13"/>
    <mergeCell ref="F12:F13"/>
    <mergeCell ref="AG12:AG13"/>
    <mergeCell ref="AH12:AH13"/>
    <mergeCell ref="AI8:AI9"/>
    <mergeCell ref="AJ8:AJ9"/>
    <mergeCell ref="AK8:AK9"/>
    <mergeCell ref="A10:A11"/>
    <mergeCell ref="B10:B11"/>
    <mergeCell ref="C10:C11"/>
    <mergeCell ref="D10:D11"/>
    <mergeCell ref="F10:F11"/>
    <mergeCell ref="AG10:AG11"/>
    <mergeCell ref="AH10:AH11"/>
    <mergeCell ref="A8:A9"/>
    <mergeCell ref="B8:B9"/>
    <mergeCell ref="C8:C9"/>
    <mergeCell ref="D8:D9"/>
    <mergeCell ref="F8:F9"/>
    <mergeCell ref="AG8:AG9"/>
    <mergeCell ref="A1:AI1"/>
    <mergeCell ref="A2:AI2"/>
    <mergeCell ref="A4:AI4"/>
    <mergeCell ref="A6:A7"/>
    <mergeCell ref="B6:B7"/>
    <mergeCell ref="C6:C7"/>
    <mergeCell ref="D6:D7"/>
    <mergeCell ref="F6:F7"/>
    <mergeCell ref="G6:AA6"/>
    <mergeCell ref="AB6:AK6"/>
    <mergeCell ref="A18:A19"/>
    <mergeCell ref="C18:C19"/>
    <mergeCell ref="D18:D19"/>
    <mergeCell ref="F18:F19"/>
    <mergeCell ref="AG18:AG19"/>
    <mergeCell ref="AH18:AH19"/>
    <mergeCell ref="AI18:AI19"/>
    <mergeCell ref="AJ18:AJ19"/>
    <mergeCell ref="AK18:AK19"/>
    <mergeCell ref="E8:E9"/>
    <mergeCell ref="E10:E11"/>
    <mergeCell ref="E12:E13"/>
    <mergeCell ref="E14:E15"/>
    <mergeCell ref="E16:E17"/>
    <mergeCell ref="E18:E19"/>
    <mergeCell ref="AH8:A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PageLayoutView="0" workbookViewId="0" topLeftCell="A25">
      <selection activeCell="U37" sqref="U37"/>
    </sheetView>
  </sheetViews>
  <sheetFormatPr defaultColWidth="9.140625" defaultRowHeight="15"/>
  <cols>
    <col min="1" max="1" width="5.28125" style="235" customWidth="1"/>
    <col min="2" max="2" width="22.8515625" style="235" customWidth="1"/>
    <col min="3" max="3" width="0" style="297" hidden="1" customWidth="1"/>
    <col min="4" max="11" width="6.140625" style="296" customWidth="1"/>
    <col min="12" max="12" width="6.140625" style="296" hidden="1" customWidth="1"/>
    <col min="13" max="15" width="6.140625" style="235" hidden="1" customWidth="1"/>
    <col min="16" max="20" width="6.140625" style="235" customWidth="1"/>
    <col min="21" max="21" width="7.421875" style="235" customWidth="1"/>
    <col min="22" max="22" width="6.140625" style="235" customWidth="1"/>
    <col min="23" max="23" width="7.421875" style="235" customWidth="1"/>
    <col min="24" max="24" width="9.00390625" style="235" customWidth="1"/>
    <col min="25" max="25" width="6.7109375" style="235" customWidth="1"/>
    <col min="26" max="16384" width="9.140625" style="235" customWidth="1"/>
  </cols>
  <sheetData>
    <row r="1" spans="1:39" ht="57.75" customHeight="1">
      <c r="A1" s="490" t="s">
        <v>175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</row>
    <row r="2" spans="1:39" ht="48" customHeight="1" thickBot="1">
      <c r="A2" s="492" t="s">
        <v>176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</row>
    <row r="3" spans="1:25" ht="8.25" customHeight="1" thickTop="1">
      <c r="A3" s="237"/>
      <c r="B3" s="237"/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1:25" ht="15">
      <c r="A4" s="240" t="s">
        <v>233</v>
      </c>
      <c r="B4" s="241"/>
      <c r="C4" s="242"/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244"/>
      <c r="O4" s="244"/>
      <c r="R4" s="244"/>
      <c r="T4" s="245" t="s">
        <v>177</v>
      </c>
      <c r="U4" s="244"/>
      <c r="V4" s="244"/>
      <c r="X4" s="244"/>
      <c r="Y4" s="244"/>
    </row>
    <row r="5" spans="1:25" ht="15">
      <c r="A5" s="246"/>
      <c r="B5" s="241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7"/>
    </row>
    <row r="6" spans="1:25" ht="18" customHeight="1">
      <c r="A6" s="493" t="s">
        <v>178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</row>
    <row r="7" spans="1:25" ht="18" customHeight="1">
      <c r="A7" s="493" t="s">
        <v>179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</row>
    <row r="8" spans="1:26" ht="17.25" customHeight="1">
      <c r="A8" s="494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248"/>
    </row>
    <row r="9" spans="1:25" ht="24" customHeight="1">
      <c r="A9" s="495" t="s">
        <v>0</v>
      </c>
      <c r="B9" s="496" t="s">
        <v>180</v>
      </c>
      <c r="C9" s="497" t="s">
        <v>181</v>
      </c>
      <c r="D9" s="503" t="s">
        <v>182</v>
      </c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5"/>
      <c r="X9" s="488" t="s">
        <v>183</v>
      </c>
      <c r="Y9" s="488" t="s">
        <v>184</v>
      </c>
    </row>
    <row r="10" spans="1:25" ht="30" customHeight="1">
      <c r="A10" s="495"/>
      <c r="B10" s="496"/>
      <c r="C10" s="497"/>
      <c r="D10" s="489" t="s">
        <v>185</v>
      </c>
      <c r="E10" s="489"/>
      <c r="F10" s="489" t="s">
        <v>186</v>
      </c>
      <c r="G10" s="489"/>
      <c r="H10" s="489" t="s">
        <v>187</v>
      </c>
      <c r="I10" s="489"/>
      <c r="J10" s="489" t="s">
        <v>188</v>
      </c>
      <c r="K10" s="489"/>
      <c r="L10" s="489" t="s">
        <v>189</v>
      </c>
      <c r="M10" s="489"/>
      <c r="N10" s="489" t="s">
        <v>190</v>
      </c>
      <c r="O10" s="489"/>
      <c r="P10" s="489" t="s">
        <v>191</v>
      </c>
      <c r="Q10" s="489"/>
      <c r="R10" s="489" t="s">
        <v>192</v>
      </c>
      <c r="S10" s="489"/>
      <c r="T10" s="489" t="s">
        <v>235</v>
      </c>
      <c r="U10" s="489"/>
      <c r="V10" s="489" t="s">
        <v>236</v>
      </c>
      <c r="W10" s="489"/>
      <c r="X10" s="488"/>
      <c r="Y10" s="488"/>
    </row>
    <row r="11" spans="1:25" ht="46.5" customHeight="1" thickBot="1">
      <c r="A11" s="495"/>
      <c r="B11" s="496"/>
      <c r="C11" s="497"/>
      <c r="D11" s="249" t="s">
        <v>193</v>
      </c>
      <c r="E11" s="249" t="s">
        <v>194</v>
      </c>
      <c r="F11" s="249" t="s">
        <v>193</v>
      </c>
      <c r="G11" s="249" t="s">
        <v>194</v>
      </c>
      <c r="H11" s="249" t="s">
        <v>193</v>
      </c>
      <c r="I11" s="249" t="s">
        <v>194</v>
      </c>
      <c r="J11" s="249" t="s">
        <v>193</v>
      </c>
      <c r="K11" s="249" t="s">
        <v>194</v>
      </c>
      <c r="L11" s="249" t="s">
        <v>193</v>
      </c>
      <c r="M11" s="249" t="s">
        <v>194</v>
      </c>
      <c r="N11" s="249" t="s">
        <v>193</v>
      </c>
      <c r="O11" s="249" t="s">
        <v>194</v>
      </c>
      <c r="P11" s="249" t="s">
        <v>193</v>
      </c>
      <c r="Q11" s="249" t="s">
        <v>194</v>
      </c>
      <c r="R11" s="249" t="s">
        <v>193</v>
      </c>
      <c r="S11" s="249" t="s">
        <v>194</v>
      </c>
      <c r="T11" s="249" t="s">
        <v>193</v>
      </c>
      <c r="U11" s="249" t="s">
        <v>194</v>
      </c>
      <c r="V11" s="249" t="s">
        <v>193</v>
      </c>
      <c r="W11" s="249" t="s">
        <v>194</v>
      </c>
      <c r="X11" s="488"/>
      <c r="Y11" s="488"/>
    </row>
    <row r="12" spans="1:25" s="255" customFormat="1" ht="34.5" customHeight="1" thickBot="1">
      <c r="A12" s="498">
        <v>1</v>
      </c>
      <c r="B12" s="501" t="s">
        <v>195</v>
      </c>
      <c r="C12" s="250"/>
      <c r="D12" s="251">
        <v>1</v>
      </c>
      <c r="E12" s="251">
        <v>100</v>
      </c>
      <c r="F12" s="252">
        <v>1</v>
      </c>
      <c r="G12" s="253">
        <v>100</v>
      </c>
      <c r="H12" s="252">
        <v>1</v>
      </c>
      <c r="I12" s="253">
        <v>200</v>
      </c>
      <c r="J12" s="252">
        <v>1</v>
      </c>
      <c r="K12" s="253">
        <v>200</v>
      </c>
      <c r="L12" s="253"/>
      <c r="M12" s="253"/>
      <c r="N12" s="253"/>
      <c r="O12" s="253"/>
      <c r="P12" s="253">
        <v>1</v>
      </c>
      <c r="Q12" s="253">
        <v>200</v>
      </c>
      <c r="R12" s="253">
        <v>1</v>
      </c>
      <c r="S12" s="253">
        <v>200</v>
      </c>
      <c r="T12" s="253">
        <v>1</v>
      </c>
      <c r="U12" s="253">
        <v>400</v>
      </c>
      <c r="V12" s="253">
        <v>1</v>
      </c>
      <c r="W12" s="253">
        <v>400</v>
      </c>
      <c r="X12" s="253">
        <f>E12+E13+E14+E15+G12+G13+G14+G15+I12+I13+K12+K13+Q12+S12+S13+U12+U13+W12</f>
        <v>2876</v>
      </c>
      <c r="Y12" s="254">
        <v>1</v>
      </c>
    </row>
    <row r="13" spans="1:25" s="255" customFormat="1" ht="34.5" customHeight="1">
      <c r="A13" s="499"/>
      <c r="B13" s="502"/>
      <c r="C13" s="256"/>
      <c r="D13" s="257">
        <v>2</v>
      </c>
      <c r="E13" s="257">
        <v>95</v>
      </c>
      <c r="F13" s="258">
        <v>2</v>
      </c>
      <c r="G13" s="259">
        <v>95</v>
      </c>
      <c r="H13" s="259">
        <v>1</v>
      </c>
      <c r="I13" s="259">
        <v>200</v>
      </c>
      <c r="J13" s="258">
        <v>2</v>
      </c>
      <c r="K13" s="259">
        <v>180</v>
      </c>
      <c r="L13" s="259"/>
      <c r="M13" s="259"/>
      <c r="N13" s="259"/>
      <c r="O13" s="259"/>
      <c r="P13" s="259"/>
      <c r="Q13" s="259"/>
      <c r="R13" s="259">
        <v>4</v>
      </c>
      <c r="S13" s="259">
        <v>150</v>
      </c>
      <c r="T13" s="259"/>
      <c r="U13" s="259"/>
      <c r="V13" s="259"/>
      <c r="W13" s="259"/>
      <c r="X13" s="259"/>
      <c r="Y13" s="260"/>
    </row>
    <row r="14" spans="1:28" s="255" customFormat="1" ht="34.5" customHeight="1">
      <c r="A14" s="499"/>
      <c r="B14" s="261"/>
      <c r="C14" s="256"/>
      <c r="D14" s="257">
        <v>3</v>
      </c>
      <c r="E14" s="257">
        <v>91</v>
      </c>
      <c r="F14" s="258">
        <v>3</v>
      </c>
      <c r="G14" s="259">
        <v>91</v>
      </c>
      <c r="H14" s="259"/>
      <c r="I14" s="259"/>
      <c r="J14" s="258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60"/>
      <c r="AB14"/>
    </row>
    <row r="15" spans="1:25" s="255" customFormat="1" ht="35.25" customHeight="1" thickBot="1">
      <c r="A15" s="500"/>
      <c r="B15" s="262"/>
      <c r="C15" s="263"/>
      <c r="D15" s="264">
        <v>4</v>
      </c>
      <c r="E15" s="264">
        <v>87</v>
      </c>
      <c r="F15" s="265">
        <v>4</v>
      </c>
      <c r="G15" s="266">
        <v>87</v>
      </c>
      <c r="H15" s="266"/>
      <c r="I15" s="266"/>
      <c r="J15" s="265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7"/>
    </row>
    <row r="16" spans="1:25" s="255" customFormat="1" ht="34.5" customHeight="1" thickBot="1">
      <c r="A16" s="498">
        <v>2</v>
      </c>
      <c r="B16" s="501" t="s">
        <v>102</v>
      </c>
      <c r="C16" s="268"/>
      <c r="D16" s="251"/>
      <c r="E16" s="251"/>
      <c r="F16" s="251">
        <v>6</v>
      </c>
      <c r="G16" s="251">
        <v>79</v>
      </c>
      <c r="H16" s="251">
        <v>3</v>
      </c>
      <c r="I16" s="269">
        <v>165</v>
      </c>
      <c r="J16" s="251">
        <v>3</v>
      </c>
      <c r="K16" s="269">
        <v>165</v>
      </c>
      <c r="L16" s="269"/>
      <c r="M16" s="269"/>
      <c r="N16" s="269"/>
      <c r="O16" s="269"/>
      <c r="P16" s="269"/>
      <c r="Q16" s="269"/>
      <c r="R16" s="269">
        <v>2</v>
      </c>
      <c r="S16" s="269">
        <v>180</v>
      </c>
      <c r="T16" s="269">
        <v>2</v>
      </c>
      <c r="U16" s="269">
        <v>392</v>
      </c>
      <c r="V16" s="269">
        <v>2</v>
      </c>
      <c r="W16" s="269">
        <v>392</v>
      </c>
      <c r="X16" s="270">
        <f>G16+G17+G18+G19+I16+I17+K16+K17+S17+S16+U16+U17+W16</f>
        <v>2034</v>
      </c>
      <c r="Y16" s="271">
        <v>2</v>
      </c>
    </row>
    <row r="17" spans="1:25" s="255" customFormat="1" ht="34.5" customHeight="1">
      <c r="A17" s="499"/>
      <c r="B17" s="502"/>
      <c r="C17" s="272"/>
      <c r="D17" s="257"/>
      <c r="E17" s="257"/>
      <c r="F17" s="257">
        <v>7</v>
      </c>
      <c r="G17" s="257">
        <v>75</v>
      </c>
      <c r="H17" s="273">
        <v>5</v>
      </c>
      <c r="I17" s="273">
        <v>140</v>
      </c>
      <c r="J17" s="257">
        <v>5</v>
      </c>
      <c r="K17" s="273">
        <v>140</v>
      </c>
      <c r="L17" s="273"/>
      <c r="M17" s="273"/>
      <c r="N17" s="273"/>
      <c r="O17" s="273"/>
      <c r="P17" s="273"/>
      <c r="Q17" s="273"/>
      <c r="R17" s="273">
        <v>3</v>
      </c>
      <c r="S17" s="273">
        <v>165</v>
      </c>
      <c r="T17" s="273"/>
      <c r="U17" s="273"/>
      <c r="V17" s="273"/>
      <c r="W17" s="273"/>
      <c r="X17" s="274"/>
      <c r="Y17" s="275"/>
    </row>
    <row r="18" spans="1:25" s="255" customFormat="1" ht="34.5" customHeight="1">
      <c r="A18" s="499"/>
      <c r="B18" s="276"/>
      <c r="C18" s="272"/>
      <c r="D18" s="257"/>
      <c r="E18" s="257"/>
      <c r="F18" s="257">
        <v>8</v>
      </c>
      <c r="G18" s="257">
        <v>72</v>
      </c>
      <c r="H18" s="273"/>
      <c r="I18" s="273"/>
      <c r="J18" s="257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4"/>
      <c r="Y18" s="275"/>
    </row>
    <row r="19" spans="1:29" s="255" customFormat="1" ht="34.5" customHeight="1" thickBot="1">
      <c r="A19" s="500"/>
      <c r="B19" s="277"/>
      <c r="C19" s="278"/>
      <c r="D19" s="264"/>
      <c r="E19" s="264"/>
      <c r="F19" s="264">
        <v>9</v>
      </c>
      <c r="G19" s="264">
        <v>69</v>
      </c>
      <c r="H19" s="279"/>
      <c r="I19" s="279"/>
      <c r="J19" s="264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80"/>
      <c r="Y19" s="281"/>
      <c r="AC19"/>
    </row>
    <row r="20" spans="1:27" s="255" customFormat="1" ht="34.5" customHeight="1" thickBot="1">
      <c r="A20" s="498">
        <v>3</v>
      </c>
      <c r="B20" s="501" t="s">
        <v>38</v>
      </c>
      <c r="C20" s="268"/>
      <c r="D20" s="251"/>
      <c r="E20" s="251"/>
      <c r="F20" s="251"/>
      <c r="G20" s="251"/>
      <c r="H20" s="251"/>
      <c r="I20" s="269"/>
      <c r="J20" s="251"/>
      <c r="K20" s="269"/>
      <c r="L20" s="269"/>
      <c r="M20" s="269"/>
      <c r="N20" s="269"/>
      <c r="O20" s="269"/>
      <c r="P20" s="269"/>
      <c r="Q20" s="269"/>
      <c r="R20" s="269"/>
      <c r="S20" s="269"/>
      <c r="T20" s="269">
        <v>4</v>
      </c>
      <c r="U20" s="269">
        <v>376</v>
      </c>
      <c r="V20" s="269"/>
      <c r="W20" s="269"/>
      <c r="X20" s="270">
        <f>U20</f>
        <v>376</v>
      </c>
      <c r="Y20" s="271">
        <v>3</v>
      </c>
      <c r="AA20"/>
    </row>
    <row r="21" spans="1:25" s="255" customFormat="1" ht="34.5" customHeight="1">
      <c r="A21" s="499"/>
      <c r="B21" s="502"/>
      <c r="C21" s="272"/>
      <c r="D21" s="257"/>
      <c r="E21" s="257"/>
      <c r="F21" s="257"/>
      <c r="G21" s="257"/>
      <c r="H21" s="273"/>
      <c r="I21" s="273"/>
      <c r="J21" s="257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4"/>
      <c r="Y21" s="275"/>
    </row>
    <row r="22" spans="1:31" s="255" customFormat="1" ht="34.5" customHeight="1">
      <c r="A22" s="499"/>
      <c r="B22"/>
      <c r="C22" s="272"/>
      <c r="D22" s="257"/>
      <c r="E22" s="257"/>
      <c r="F22" s="257"/>
      <c r="G22" s="257"/>
      <c r="H22" s="273"/>
      <c r="I22" s="273"/>
      <c r="J22" s="257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4"/>
      <c r="Y22" s="275"/>
      <c r="AE22"/>
    </row>
    <row r="23" spans="1:25" s="255" customFormat="1" ht="34.5" customHeight="1" thickBot="1">
      <c r="A23" s="500"/>
      <c r="B23" s="282"/>
      <c r="C23" s="278"/>
      <c r="D23" s="264"/>
      <c r="E23" s="264"/>
      <c r="F23" s="264"/>
      <c r="G23" s="264"/>
      <c r="H23" s="279"/>
      <c r="I23" s="279"/>
      <c r="J23" s="264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80"/>
      <c r="Y23" s="281"/>
    </row>
    <row r="24" spans="1:25" s="255" customFormat="1" ht="34.5" customHeight="1" thickBot="1">
      <c r="A24" s="498">
        <v>4</v>
      </c>
      <c r="B24" s="501" t="s">
        <v>196</v>
      </c>
      <c r="C24" s="268"/>
      <c r="D24" s="251"/>
      <c r="E24" s="251"/>
      <c r="F24" s="251">
        <v>10</v>
      </c>
      <c r="G24" s="251">
        <v>66</v>
      </c>
      <c r="H24" s="251"/>
      <c r="I24" s="269"/>
      <c r="J24" s="251">
        <v>9</v>
      </c>
      <c r="K24" s="269">
        <v>106</v>
      </c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70">
        <f>G24+K24+K25</f>
        <v>272</v>
      </c>
      <c r="Y24" s="271">
        <v>4</v>
      </c>
    </row>
    <row r="25" spans="1:25" s="255" customFormat="1" ht="34.5" customHeight="1">
      <c r="A25" s="499"/>
      <c r="B25" s="502"/>
      <c r="C25" s="272"/>
      <c r="D25" s="257"/>
      <c r="E25" s="257"/>
      <c r="F25" s="257"/>
      <c r="G25" s="257"/>
      <c r="H25" s="273"/>
      <c r="I25" s="273"/>
      <c r="J25" s="257">
        <v>10</v>
      </c>
      <c r="K25" s="273">
        <v>100</v>
      </c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4"/>
      <c r="Y25" s="275"/>
    </row>
    <row r="26" spans="1:25" s="255" customFormat="1" ht="34.5" customHeight="1">
      <c r="A26" s="499"/>
      <c r="B26"/>
      <c r="C26" s="272"/>
      <c r="D26" s="257"/>
      <c r="E26" s="257"/>
      <c r="F26" s="257"/>
      <c r="G26" s="257"/>
      <c r="H26" s="273"/>
      <c r="I26" s="273"/>
      <c r="J26" s="257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4"/>
      <c r="Y26" s="275"/>
    </row>
    <row r="27" spans="1:25" s="255" customFormat="1" ht="34.5" customHeight="1" thickBot="1">
      <c r="A27" s="500"/>
      <c r="B27" s="282"/>
      <c r="C27" s="278"/>
      <c r="D27" s="264"/>
      <c r="E27" s="264"/>
      <c r="F27" s="264"/>
      <c r="G27" s="264"/>
      <c r="H27" s="279"/>
      <c r="I27" s="279"/>
      <c r="J27" s="264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80"/>
      <c r="Y27" s="281"/>
    </row>
    <row r="28" spans="1:25" s="255" customFormat="1" ht="34.5" customHeight="1" thickBot="1">
      <c r="A28" s="498">
        <v>5</v>
      </c>
      <c r="B28" s="501" t="s">
        <v>161</v>
      </c>
      <c r="C28" s="268"/>
      <c r="D28" s="251"/>
      <c r="E28" s="251"/>
      <c r="F28" s="251"/>
      <c r="G28" s="251"/>
      <c r="H28" s="251"/>
      <c r="I28" s="269"/>
      <c r="J28" s="251">
        <v>11</v>
      </c>
      <c r="K28" s="269">
        <v>95</v>
      </c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70">
        <f>K28</f>
        <v>95</v>
      </c>
      <c r="Y28" s="271">
        <v>5</v>
      </c>
    </row>
    <row r="29" spans="1:29" s="255" customFormat="1" ht="34.5" customHeight="1">
      <c r="A29" s="499"/>
      <c r="B29" s="502"/>
      <c r="C29" s="272"/>
      <c r="D29" s="257"/>
      <c r="E29" s="257"/>
      <c r="F29" s="257"/>
      <c r="G29" s="257"/>
      <c r="H29" s="273"/>
      <c r="I29" s="273"/>
      <c r="J29" s="257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4"/>
      <c r="Y29" s="275"/>
      <c r="AC29"/>
    </row>
    <row r="30" spans="1:25" s="255" customFormat="1" ht="34.5" customHeight="1">
      <c r="A30" s="499"/>
      <c r="B30"/>
      <c r="C30" s="272"/>
      <c r="D30" s="257"/>
      <c r="E30" s="257"/>
      <c r="F30" s="257"/>
      <c r="G30" s="257"/>
      <c r="H30" s="273"/>
      <c r="I30" s="273"/>
      <c r="J30" s="257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4"/>
      <c r="Y30" s="275"/>
    </row>
    <row r="31" spans="1:25" s="255" customFormat="1" ht="34.5" customHeight="1" thickBot="1">
      <c r="A31" s="500"/>
      <c r="B31" s="282"/>
      <c r="C31" s="278"/>
      <c r="D31" s="264"/>
      <c r="E31" s="264"/>
      <c r="F31" s="264"/>
      <c r="G31" s="264"/>
      <c r="H31" s="279"/>
      <c r="I31" s="279"/>
      <c r="J31" s="264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80"/>
      <c r="Y31" s="281"/>
    </row>
    <row r="32" spans="1:25" s="255" customFormat="1" ht="34.5" customHeight="1">
      <c r="A32" s="283"/>
      <c r="B32" s="284"/>
      <c r="C32" s="285"/>
      <c r="D32" s="286"/>
      <c r="E32" s="286"/>
      <c r="F32" s="286"/>
      <c r="G32" s="286"/>
      <c r="H32" s="286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8"/>
    </row>
    <row r="33" spans="1:31" s="245" customFormat="1" ht="15">
      <c r="A33" s="289" t="s">
        <v>197</v>
      </c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</row>
    <row r="34" spans="1:36" s="291" customFormat="1" ht="15">
      <c r="A34" s="289"/>
      <c r="I34" s="292"/>
      <c r="J34" s="293"/>
      <c r="K34" s="290"/>
      <c r="L34" s="290"/>
      <c r="M34" s="293"/>
      <c r="N34" s="293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3"/>
      <c r="AB34" s="293"/>
      <c r="AC34" s="293"/>
      <c r="AD34" s="293"/>
      <c r="AE34" s="293"/>
      <c r="AJ34" s="294"/>
    </row>
    <row r="35" spans="1:36" s="291" customFormat="1" ht="28.5" customHeight="1">
      <c r="A35" s="295" t="s">
        <v>198</v>
      </c>
      <c r="I35" s="292"/>
      <c r="J35" s="293"/>
      <c r="K35" s="290"/>
      <c r="L35" s="290"/>
      <c r="M35" s="293"/>
      <c r="N35" s="293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3"/>
      <c r="AB35" s="293"/>
      <c r="AC35" s="293"/>
      <c r="AD35" s="293"/>
      <c r="AE35" s="293"/>
      <c r="AJ35" s="294"/>
    </row>
  </sheetData>
  <sheetProtection/>
  <mergeCells count="31">
    <mergeCell ref="B16:B17"/>
    <mergeCell ref="P10:Q10"/>
    <mergeCell ref="V10:W10"/>
    <mergeCell ref="D9:W9"/>
    <mergeCell ref="A24:A27"/>
    <mergeCell ref="B24:B25"/>
    <mergeCell ref="A28:A31"/>
    <mergeCell ref="B28:B29"/>
    <mergeCell ref="A12:A15"/>
    <mergeCell ref="B12:B13"/>
    <mergeCell ref="A16:A19"/>
    <mergeCell ref="C9:C11"/>
    <mergeCell ref="A20:A23"/>
    <mergeCell ref="B20:B21"/>
    <mergeCell ref="Y9:Y11"/>
    <mergeCell ref="D10:E10"/>
    <mergeCell ref="F10:G10"/>
    <mergeCell ref="H10:I10"/>
    <mergeCell ref="J10:K10"/>
    <mergeCell ref="L10:M10"/>
    <mergeCell ref="N10:O10"/>
    <mergeCell ref="X9:X11"/>
    <mergeCell ref="R10:S10"/>
    <mergeCell ref="T10:U10"/>
    <mergeCell ref="A1:Y1"/>
    <mergeCell ref="A2:Y2"/>
    <mergeCell ref="A6:Y6"/>
    <mergeCell ref="A7:Y7"/>
    <mergeCell ref="A8:Y8"/>
    <mergeCell ref="A9:A11"/>
    <mergeCell ref="B9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дом</cp:lastModifiedBy>
  <cp:lastPrinted>2019-05-07T05:39:45Z</cp:lastPrinted>
  <dcterms:created xsi:type="dcterms:W3CDTF">2019-05-05T10:43:31Z</dcterms:created>
  <dcterms:modified xsi:type="dcterms:W3CDTF">2019-05-17T07:59:49Z</dcterms:modified>
  <cp:category/>
  <cp:version/>
  <cp:contentType/>
  <cp:contentStatus/>
</cp:coreProperties>
</file>